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4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drawings/drawing5.xml" ContentType="application/vnd.openxmlformats-officedocument.drawing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comments91.xml" ContentType="application/vnd.openxmlformats-officedocument.spreadsheetml.comments+xml"/>
  <Default Extension="vml" ContentType="application/vnd.openxmlformats-officedocument.vmlDrawing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drawings/drawing6.xml" ContentType="application/vnd.openxmlformats-officedocument.drawing+xml"/>
  <Override PartName="/xl/worksheets/sheet95.xml" ContentType="application/vnd.openxmlformats-officedocument.spreadsheetml.worksheet+xml"/>
  <Override PartName="/xl/drawings/drawing7.xml" ContentType="application/vnd.openxmlformats-officedocument.drawing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15" windowWidth="10830" windowHeight="10080" activeTab="0"/>
  </bookViews>
  <sheets>
    <sheet name="1" sheetId="1" r:id="rId1"/>
    <sheet name="2,3" sheetId="2" r:id="rId2"/>
    <sheet name="4" sheetId="3" r:id="rId3"/>
    <sheet name="5" sheetId="4" r:id="rId4"/>
    <sheet name="6" sheetId="5" r:id="rId5"/>
    <sheet name="7,8" sheetId="6" r:id="rId6"/>
    <sheet name="9" sheetId="7" r:id="rId7"/>
    <sheet name="10" sheetId="8" r:id="rId8"/>
    <sheet name="11" sheetId="9" r:id="rId9"/>
    <sheet name="12" sheetId="10" r:id="rId10"/>
    <sheet name="13,14" sheetId="11" r:id="rId11"/>
    <sheet name="15" sheetId="12" r:id="rId12"/>
    <sheet name="16" sheetId="13" r:id="rId13"/>
    <sheet name="17,18" sheetId="14" r:id="rId14"/>
    <sheet name="19,20" sheetId="15" r:id="rId15"/>
    <sheet name="21" sheetId="16" r:id="rId16"/>
    <sheet name="22(1)" sheetId="17" r:id="rId17"/>
    <sheet name="22（2）,23" sheetId="18" r:id="rId18"/>
    <sheet name="24,25,26,27" sheetId="19" r:id="rId19"/>
    <sheet name="28,29" sheetId="20" r:id="rId20"/>
    <sheet name="30" sheetId="21" r:id="rId21"/>
    <sheet name="31" sheetId="22" r:id="rId22"/>
    <sheet name="32" sheetId="23" r:id="rId23"/>
    <sheet name="33" sheetId="24" r:id="rId24"/>
    <sheet name="34" sheetId="25" r:id="rId25"/>
    <sheet name="35" sheetId="26" r:id="rId26"/>
    <sheet name="36" sheetId="27" r:id="rId27"/>
    <sheet name="37（1）～（3）" sheetId="28" r:id="rId28"/>
    <sheet name="37（4）～（5）" sheetId="29" r:id="rId29"/>
    <sheet name="38,39" sheetId="30" r:id="rId30"/>
    <sheet name="40,41" sheetId="31" r:id="rId31"/>
    <sheet name="42(1)～（4）" sheetId="32" r:id="rId32"/>
    <sheet name="43" sheetId="33" r:id="rId33"/>
    <sheet name="44,45,46" sheetId="34" r:id="rId34"/>
    <sheet name="47,48,49" sheetId="35" r:id="rId35"/>
    <sheet name="50,51" sheetId="36" r:id="rId36"/>
    <sheet name="52,53" sheetId="37" r:id="rId37"/>
    <sheet name="54,55" sheetId="38" r:id="rId38"/>
    <sheet name="56,57,58" sheetId="39" r:id="rId39"/>
    <sheet name="59,60" sheetId="40" r:id="rId40"/>
    <sheet name="61,62,63,64" sheetId="41" r:id="rId41"/>
    <sheet name="65" sheetId="42" r:id="rId42"/>
    <sheet name="66,67,68" sheetId="43" r:id="rId43"/>
    <sheet name="69,70,71" sheetId="44" r:id="rId44"/>
    <sheet name="72,73（1）" sheetId="45" r:id="rId45"/>
    <sheet name="73（2）" sheetId="46" r:id="rId46"/>
    <sheet name="74" sheetId="47" r:id="rId47"/>
    <sheet name="75" sheetId="48" r:id="rId48"/>
    <sheet name="76,77,78" sheetId="49" r:id="rId49"/>
    <sheet name="79,80" sheetId="50" r:id="rId50"/>
    <sheet name="81" sheetId="51" r:id="rId51"/>
    <sheet name="82,83" sheetId="52" r:id="rId52"/>
    <sheet name="84" sheetId="53" r:id="rId53"/>
    <sheet name="85,86,87" sheetId="54" r:id="rId54"/>
    <sheet name="88" sheetId="55" r:id="rId55"/>
    <sheet name="89" sheetId="56" r:id="rId56"/>
    <sheet name="90,91" sheetId="57" r:id="rId57"/>
    <sheet name="92,93" sheetId="58" r:id="rId58"/>
    <sheet name="94,95" sheetId="59" r:id="rId59"/>
    <sheet name="96" sheetId="60" r:id="rId60"/>
    <sheet name="97" sheetId="61" r:id="rId61"/>
    <sheet name="98,99,100" sheetId="62" r:id="rId62"/>
    <sheet name="101,102" sheetId="63" r:id="rId63"/>
    <sheet name="103" sheetId="64" r:id="rId64"/>
    <sheet name="104" sheetId="65" r:id="rId65"/>
    <sheet name="105" sheetId="66" r:id="rId66"/>
    <sheet name="106,107" sheetId="67" r:id="rId67"/>
    <sheet name="108,109" sheetId="68" r:id="rId68"/>
    <sheet name="110" sheetId="69" r:id="rId69"/>
    <sheet name="111,112" sheetId="70" r:id="rId70"/>
    <sheet name="113,114,115" sheetId="71" r:id="rId71"/>
    <sheet name="116（１）～（5）" sheetId="72" r:id="rId72"/>
    <sheet name="117,118,119" sheetId="73" r:id="rId73"/>
    <sheet name="120,121" sheetId="74" r:id="rId74"/>
    <sheet name="122" sheetId="75" r:id="rId75"/>
    <sheet name="123" sheetId="76" r:id="rId76"/>
    <sheet name="124" sheetId="77" r:id="rId77"/>
    <sheet name="125,126" sheetId="78" r:id="rId78"/>
    <sheet name="127" sheetId="79" r:id="rId79"/>
    <sheet name="128" sheetId="80" r:id="rId80"/>
    <sheet name="129" sheetId="81" r:id="rId81"/>
    <sheet name="130" sheetId="82" r:id="rId82"/>
    <sheet name="131" sheetId="83" r:id="rId83"/>
    <sheet name="132" sheetId="84" r:id="rId84"/>
    <sheet name="133" sheetId="85" r:id="rId85"/>
    <sheet name="134,135" sheetId="86" r:id="rId86"/>
    <sheet name="136-1" sheetId="87" r:id="rId87"/>
    <sheet name="136-2" sheetId="88" r:id="rId88"/>
    <sheet name="137-1" sheetId="89" r:id="rId89"/>
    <sheet name="137-2" sheetId="90" r:id="rId90"/>
    <sheet name="138" sheetId="91" r:id="rId91"/>
    <sheet name="139,140" sheetId="92" r:id="rId92"/>
    <sheet name="141" sheetId="93" r:id="rId93"/>
    <sheet name="142（1）" sheetId="94" r:id="rId94"/>
    <sheet name="142（2）～（3）" sheetId="95" r:id="rId95"/>
    <sheet name="143" sheetId="96" r:id="rId96"/>
    <sheet name="144" sheetId="97" r:id="rId97"/>
    <sheet name="145,146" sheetId="98" r:id="rId98"/>
    <sheet name="147,148" sheetId="99" r:id="rId99"/>
    <sheet name="149" sheetId="100" r:id="rId100"/>
  </sheets>
  <definedNames>
    <definedName name="_xlnm.Print_Area" localSheetId="7">'10'!$A$1:$J$41</definedName>
    <definedName name="_xlnm.Print_Area" localSheetId="10">'13,14'!$A$1:$N$35</definedName>
    <definedName name="_xlnm.Print_Area" localSheetId="99">'149'!$A$1:$Z$119</definedName>
    <definedName name="_xlnm.Print_Area" localSheetId="12">'16'!$A$1:$K$50</definedName>
    <definedName name="_xlnm.Print_Area" localSheetId="28">'37（4）～（5）'!$A$1:$E$23</definedName>
    <definedName name="_xlnm.Print_Area" localSheetId="2">'4'!$A$1:$L$36</definedName>
    <definedName name="_xlnm.Print_Area" localSheetId="31">'42(1)～（4）'!$A$1:$J$49</definedName>
    <definedName name="_xlnm.Print_Area" localSheetId="51">'82,83'!$A$1:$K$35</definedName>
  </definedNames>
  <calcPr fullCalcOnLoad="1"/>
</workbook>
</file>

<file path=xl/comments91.xml><?xml version="1.0" encoding="utf-8"?>
<comments xmlns="http://schemas.openxmlformats.org/spreadsheetml/2006/main">
  <authors>
    <author> </author>
  </authors>
  <commentList>
    <comment ref="A30" authorId="0">
      <text>
        <r>
          <rPr>
            <sz val="9"/>
            <rFont val="ＭＳ Ｐゴシック"/>
            <family val="3"/>
          </rPr>
          <t>国保税はのぞく</t>
        </r>
      </text>
    </comment>
  </commentList>
</comments>
</file>

<file path=xl/sharedStrings.xml><?xml version="1.0" encoding="utf-8"?>
<sst xmlns="http://schemas.openxmlformats.org/spreadsheetml/2006/main" count="6272" uniqueCount="3514">
  <si>
    <t>3　気象状況</t>
  </si>
  <si>
    <t>平均気温</t>
  </si>
  <si>
    <t>平均湿度</t>
  </si>
  <si>
    <t>平均風速</t>
  </si>
  <si>
    <t>平均雨量（月別）</t>
  </si>
  <si>
    <t>総雨量</t>
  </si>
  <si>
    <t>天気（9時現在）</t>
  </si>
  <si>
    <t>警報</t>
  </si>
  <si>
    <t>注意報</t>
  </si>
  <si>
    <t>快晴・晴</t>
  </si>
  <si>
    <t>曇</t>
  </si>
  <si>
    <t>雨</t>
  </si>
  <si>
    <t>雪</t>
  </si>
  <si>
    <t>暴風・波浪</t>
  </si>
  <si>
    <t>大雨・洪水</t>
  </si>
  <si>
    <t>その他</t>
  </si>
  <si>
    <t>乾燥</t>
  </si>
  <si>
    <t>強風・波浪</t>
  </si>
  <si>
    <t>大雨・洪水</t>
  </si>
  <si>
    <t>雷</t>
  </si>
  <si>
    <t>その他</t>
  </si>
  <si>
    <t>℃</t>
  </si>
  <si>
    <t>％</t>
  </si>
  <si>
    <t>日</t>
  </si>
  <si>
    <r>
      <t>平成23</t>
    </r>
    <r>
      <rPr>
        <sz val="10"/>
        <rFont val="ＭＳ ゴシック"/>
        <family val="3"/>
      </rPr>
      <t>年</t>
    </r>
  </si>
  <si>
    <t>-</t>
  </si>
  <si>
    <t>資料：大川広域消防本部</t>
  </si>
  <si>
    <t>m</t>
  </si>
  <si>
    <t>-</t>
  </si>
  <si>
    <t>区分</t>
  </si>
  <si>
    <t>車両数</t>
  </si>
  <si>
    <t>階級別内訳</t>
  </si>
  <si>
    <t>団長</t>
  </si>
  <si>
    <t>副団長</t>
  </si>
  <si>
    <t>分団長</t>
  </si>
  <si>
    <t>副分団長</t>
  </si>
  <si>
    <t>部長</t>
  </si>
  <si>
    <t>班長</t>
  </si>
  <si>
    <t>団員</t>
  </si>
  <si>
    <t>計</t>
  </si>
  <si>
    <t>津田第１分団</t>
  </si>
  <si>
    <t>津田第２分団</t>
  </si>
  <si>
    <t>津田第３分団</t>
  </si>
  <si>
    <t>津田第４分団</t>
  </si>
  <si>
    <t>大川第１分団</t>
  </si>
  <si>
    <t>大川第２分団</t>
  </si>
  <si>
    <t>大川第３分団</t>
  </si>
  <si>
    <t>志度第１分団</t>
  </si>
  <si>
    <t>志度第２分団</t>
  </si>
  <si>
    <t>鴨　部　分団</t>
  </si>
  <si>
    <t>鴨　庄　分団</t>
  </si>
  <si>
    <t>小　田　分団</t>
  </si>
  <si>
    <t>寒川第１分団</t>
  </si>
  <si>
    <t>寒川第２分団</t>
  </si>
  <si>
    <t>寒川第３分団</t>
  </si>
  <si>
    <t>長尾第１分団</t>
  </si>
  <si>
    <t>長尾第２分団</t>
  </si>
  <si>
    <t>長尾第３分団</t>
  </si>
  <si>
    <t>長尾第４分団</t>
  </si>
  <si>
    <t>計</t>
  </si>
  <si>
    <t>資料：市総務課</t>
  </si>
  <si>
    <t>平成14年度</t>
  </si>
  <si>
    <t>１７</t>
  </si>
  <si>
    <t>１８</t>
  </si>
  <si>
    <t>１９</t>
  </si>
  <si>
    <t>２０</t>
  </si>
  <si>
    <t>２１</t>
  </si>
  <si>
    <t>２２</t>
  </si>
  <si>
    <t>２３</t>
  </si>
  <si>
    <t>総数</t>
  </si>
  <si>
    <t>件数</t>
  </si>
  <si>
    <t>組織率</t>
  </si>
  <si>
    <t>志度地区</t>
  </si>
  <si>
    <t>資料：市総務課</t>
  </si>
  <si>
    <t>項目</t>
  </si>
  <si>
    <t>１５</t>
  </si>
  <si>
    <t>１６</t>
  </si>
  <si>
    <t>２３</t>
  </si>
  <si>
    <t>総数</t>
  </si>
  <si>
    <t>衆議院小選挙区選挙</t>
  </si>
  <si>
    <t>参議院議員選挙選挙区</t>
  </si>
  <si>
    <t>市議会議員補欠選挙</t>
  </si>
  <si>
    <t>資料：市選挙管理委員会事務局</t>
  </si>
  <si>
    <t>資料：市選挙管理委員会事務局</t>
  </si>
  <si>
    <t>（単位：人・％）</t>
  </si>
  <si>
    <t>選挙名</t>
  </si>
  <si>
    <t>執行年月日</t>
  </si>
  <si>
    <t>当日有権者数</t>
  </si>
  <si>
    <t>投票者数</t>
  </si>
  <si>
    <t>投票率</t>
  </si>
  <si>
    <t>男</t>
  </si>
  <si>
    <t>女</t>
  </si>
  <si>
    <t>計</t>
  </si>
  <si>
    <r>
      <t xml:space="preserve"> </t>
    </r>
    <r>
      <rPr>
        <sz val="11"/>
        <color indexed="8"/>
        <rFont val="ＭＳ Ｐゴシック"/>
        <family val="3"/>
      </rPr>
      <t xml:space="preserve"> 〃　</t>
    </r>
    <r>
      <rPr>
        <sz val="10"/>
        <rFont val="ＭＳ ゴシック"/>
        <family val="3"/>
      </rPr>
      <t>比例代表選挙</t>
    </r>
  </si>
  <si>
    <t>　〃　小選挙区選挙</t>
  </si>
  <si>
    <t>21.8.30</t>
  </si>
  <si>
    <t>　　〃　　比例代表</t>
  </si>
  <si>
    <t>　　 〃　　選挙選挙区</t>
  </si>
  <si>
    <t>22.7.11</t>
  </si>
  <si>
    <t>県知事選挙</t>
  </si>
  <si>
    <t>14.8.25</t>
  </si>
  <si>
    <t>〃</t>
  </si>
  <si>
    <t>県議会議員選挙</t>
  </si>
  <si>
    <t>23.4.10</t>
  </si>
  <si>
    <t>無投票</t>
  </si>
  <si>
    <t>市長選挙</t>
  </si>
  <si>
    <t>14.5.12</t>
  </si>
  <si>
    <t>18.4.23</t>
  </si>
  <si>
    <t>22.4.25</t>
  </si>
  <si>
    <t>市議会議員選挙</t>
  </si>
  <si>
    <t>15.4.27</t>
  </si>
  <si>
    <t>19.4.22</t>
  </si>
  <si>
    <t>23.4.24</t>
  </si>
  <si>
    <t>投票区</t>
  </si>
  <si>
    <t>登録者数</t>
  </si>
  <si>
    <t>（投票所）</t>
  </si>
  <si>
    <t>　　　総    数</t>
  </si>
  <si>
    <t>総　数</t>
  </si>
  <si>
    <t>一　般
行政職</t>
  </si>
  <si>
    <t>医師職</t>
  </si>
  <si>
    <t>薬剤師
医療
技術職</t>
  </si>
  <si>
    <t>看護
保健職</t>
  </si>
  <si>
    <t>福祉職</t>
  </si>
  <si>
    <t>技能
労務職</t>
  </si>
  <si>
    <t>平成１４年</t>
  </si>
  <si>
    <t>１５</t>
  </si>
  <si>
    <t>１６</t>
  </si>
  <si>
    <t>２０</t>
  </si>
  <si>
    <t>資料：市秘書広報課</t>
  </si>
  <si>
    <t>●市長</t>
  </si>
  <si>
    <t>●助役（副市長）</t>
  </si>
  <si>
    <t>平成</t>
  </si>
  <si>
    <t>.</t>
  </si>
  <si>
    <t>初代</t>
  </si>
  <si>
    <t>平成</t>
  </si>
  <si>
    <t>.</t>
  </si>
  <si>
    <t>現任中</t>
  </si>
  <si>
    <t>歴代</t>
  </si>
  <si>
    <t>氏名</t>
  </si>
  <si>
    <t>就任年月日</t>
  </si>
  <si>
    <t>退任年月日</t>
  </si>
  <si>
    <t>初代</t>
  </si>
  <si>
    <t>〃</t>
  </si>
  <si>
    <t>（単位：千円）</t>
  </si>
  <si>
    <t>科　　目</t>
  </si>
  <si>
    <t>決算額</t>
  </si>
  <si>
    <t>平成２４年度</t>
  </si>
  <si>
    <t>労働費</t>
  </si>
  <si>
    <t>消防費</t>
  </si>
  <si>
    <t>教育費</t>
  </si>
  <si>
    <t>災害復旧費</t>
  </si>
  <si>
    <t>公債費</t>
  </si>
  <si>
    <t>諸支出金</t>
  </si>
  <si>
    <t>予備費</t>
  </si>
  <si>
    <t>特別会計</t>
  </si>
  <si>
    <t>国民健康保険</t>
  </si>
  <si>
    <t>老人保健</t>
  </si>
  <si>
    <t>後期高齢者医療</t>
  </si>
  <si>
    <t>介護保険</t>
  </si>
  <si>
    <t>介護サービス</t>
  </si>
  <si>
    <t>公共下水道</t>
  </si>
  <si>
    <t>農業集落排水</t>
  </si>
  <si>
    <t>漁業集落排水</t>
  </si>
  <si>
    <t>簡易水道</t>
  </si>
  <si>
    <t>内陸土地造成</t>
  </si>
  <si>
    <t>多和診療所</t>
  </si>
  <si>
    <t>津田診療所</t>
  </si>
  <si>
    <t>観光</t>
  </si>
  <si>
    <t>ＣＡＴＶ</t>
  </si>
  <si>
    <t>共通商品券発行</t>
  </si>
  <si>
    <t>建設残土処分場</t>
  </si>
  <si>
    <t>（単位：千円・％）</t>
  </si>
  <si>
    <t>区　　　分</t>
  </si>
  <si>
    <t>平成１４年</t>
  </si>
  <si>
    <t>１６</t>
  </si>
  <si>
    <t>１８</t>
  </si>
  <si>
    <t>２２</t>
  </si>
  <si>
    <t>歳入総額(A)</t>
  </si>
  <si>
    <t>歳出総額(B)</t>
  </si>
  <si>
    <t>歳入歳出差引額(A-B)(C)</t>
  </si>
  <si>
    <t>翌年度へ繰越すべき財源(D)</t>
  </si>
  <si>
    <t>実質収支(C-D)(E)</t>
  </si>
  <si>
    <t>単年度収支(F)</t>
  </si>
  <si>
    <t>積立金(G)</t>
  </si>
  <si>
    <t>繰上償還金(H)</t>
  </si>
  <si>
    <t>積立金とりくずし金(I)</t>
  </si>
  <si>
    <r>
      <t>実質単年度収支(F+G+H</t>
    </r>
    <r>
      <rPr>
        <sz val="11"/>
        <color indexed="8"/>
        <rFont val="ＭＳ Ｐゴシック"/>
        <family val="3"/>
      </rPr>
      <t>-</t>
    </r>
    <r>
      <rPr>
        <sz val="10"/>
        <rFont val="ＭＳ ゴシック"/>
        <family val="3"/>
      </rPr>
      <t>I)</t>
    </r>
  </si>
  <si>
    <t>基準財政需要額</t>
  </si>
  <si>
    <t>基準財政収入額</t>
  </si>
  <si>
    <t>標準税収入額</t>
  </si>
  <si>
    <t>標準財政規模</t>
  </si>
  <si>
    <t>財政力指数</t>
  </si>
  <si>
    <t>経常一般財源比率</t>
  </si>
  <si>
    <t>一般財源比率</t>
  </si>
  <si>
    <t>自主財源比率</t>
  </si>
  <si>
    <t>実質収支比率</t>
  </si>
  <si>
    <t>経常収支比率</t>
  </si>
  <si>
    <t>公債費比率</t>
  </si>
  <si>
    <t>実質公債費比率</t>
  </si>
  <si>
    <t>積立金現在高</t>
  </si>
  <si>
    <t>地方債現在高</t>
  </si>
  <si>
    <t>税の徴収率</t>
  </si>
  <si>
    <t>資料：市予算調整室</t>
  </si>
  <si>
    <t>区　　　分</t>
  </si>
  <si>
    <t>当初予算額</t>
  </si>
  <si>
    <t>平成１４年度</t>
  </si>
  <si>
    <t>平成２４年度</t>
  </si>
  <si>
    <t>総　　　額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</si>
  <si>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</si>
  <si>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</si>
  <si>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</si>
  <si>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</si>
  <si>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</si>
  <si>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</si>
  <si>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</si>
  <si>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貸付金</t>
  </si>
  <si>
    <t>繰出金</t>
  </si>
  <si>
    <t>投資的経費</t>
  </si>
  <si>
    <t>普通建設事業</t>
  </si>
  <si>
    <t>災害復旧事業</t>
  </si>
  <si>
    <t>予備費</t>
  </si>
  <si>
    <t>資料：市予算調整室</t>
  </si>
  <si>
    <t>（単位：千円）</t>
  </si>
  <si>
    <t>区　　　分</t>
  </si>
  <si>
    <t>当初予算額</t>
  </si>
  <si>
    <t>１６</t>
  </si>
  <si>
    <t>１８</t>
  </si>
  <si>
    <t>２０</t>
  </si>
  <si>
    <t>２２</t>
  </si>
  <si>
    <t>平成２４年度</t>
  </si>
  <si>
    <t>総　　　額</t>
  </si>
  <si>
    <t>地方税</t>
  </si>
  <si>
    <t>地方譲与税</t>
  </si>
  <si>
    <t>地方交付税</t>
  </si>
  <si>
    <t>交付金</t>
  </si>
  <si>
    <t>負担金</t>
  </si>
  <si>
    <t>使用料・手数料</t>
  </si>
  <si>
    <t>国庫支出金</t>
  </si>
  <si>
    <t>県支出金</t>
  </si>
  <si>
    <t>財産収入</t>
  </si>
  <si>
    <t>寄附金</t>
  </si>
  <si>
    <t>繰越金</t>
  </si>
  <si>
    <t>繰入金</t>
  </si>
  <si>
    <t>諸収入</t>
  </si>
  <si>
    <t>地方債</t>
  </si>
  <si>
    <t>地方特例交付金</t>
  </si>
  <si>
    <t>区分</t>
  </si>
  <si>
    <t>平成14年度</t>
  </si>
  <si>
    <t>加入世帯数</t>
  </si>
  <si>
    <t>加入世帯割合（％）</t>
  </si>
  <si>
    <t>インターネット契約数</t>
  </si>
  <si>
    <t>区分</t>
  </si>
  <si>
    <t>１９</t>
  </si>
  <si>
    <t>２０</t>
  </si>
  <si>
    <t>２１</t>
  </si>
  <si>
    <t>２２</t>
  </si>
  <si>
    <t>２３</t>
  </si>
  <si>
    <t>資料：さぬき市ケーブルネットワーク</t>
  </si>
  <si>
    <t xml:space="preserve"> (１) 河川水質測定状況（ＢＯＤ）</t>
  </si>
  <si>
    <t>河川名
（測定地点）</t>
  </si>
  <si>
    <t>東　　　代　　　川
（東代川水門）</t>
  </si>
  <si>
    <t>-</t>
  </si>
  <si>
    <t>西　　　代　　　川
（県道西代川橋）</t>
  </si>
  <si>
    <t>梅　　　　　　　川
（梅川水門）</t>
  </si>
  <si>
    <t>津　　　田　　　川
（時友橋）</t>
  </si>
  <si>
    <t>1未満</t>
  </si>
  <si>
    <t>津　　　田　　　川
（大井川橋）</t>
  </si>
  <si>
    <t>津　　　田　　　川
（城北橋）</t>
  </si>
  <si>
    <t>栴　　　檀　　　川
（栴檀橋）</t>
  </si>
  <si>
    <t>鴨　　　部　　　川
（廣瀬橋）</t>
  </si>
  <si>
    <t>鴨　　　部　　　川
（地蔵川合流点）</t>
  </si>
  <si>
    <t>鴨　　　部　　　川
（鴨庄橋）</t>
  </si>
  <si>
    <t>鴨　　　部　　　川
（大谷）</t>
  </si>
  <si>
    <t>川　　　古　　　川
（尻切橋）</t>
  </si>
  <si>
    <t>大　　　橋　　　川
（水門）</t>
  </si>
  <si>
    <t>　資料：市生活環境課</t>
  </si>
  <si>
    <t xml:space="preserve"> (２)　海域水質測定状況(ＣＯＤ)</t>
  </si>
  <si>
    <t>測定地点</t>
  </si>
  <si>
    <t>津田湾東代川沖</t>
  </si>
  <si>
    <t>津田川梅川沖</t>
  </si>
  <si>
    <t>津田湾津田川沖</t>
  </si>
  <si>
    <t>小田湾馬ヶ鼻沖</t>
  </si>
  <si>
    <t>志度湾大串岬沖</t>
  </si>
  <si>
    <t>志度湾小串岬沖</t>
  </si>
  <si>
    <t>志度湾埋立地沖</t>
  </si>
  <si>
    <t>志度湾泊港内</t>
  </si>
  <si>
    <t>志度湾大橋川沖</t>
  </si>
  <si>
    <t>資料：市生活環境課</t>
  </si>
  <si>
    <t xml:space="preserve">      　　　　　　（単位：人・ｔ）</t>
  </si>
  <si>
    <t>年　　　　　度</t>
  </si>
  <si>
    <t>平成１４年度</t>
  </si>
  <si>
    <t>１８</t>
  </si>
  <si>
    <t>２２</t>
  </si>
  <si>
    <t>収　集　人　口</t>
  </si>
  <si>
    <t>可燃ごみ</t>
  </si>
  <si>
    <t>粗大ごみ</t>
  </si>
  <si>
    <t>資源ごみ及び不燃ごみ</t>
  </si>
  <si>
    <t>　      　　　　　資料：市生活環境課</t>
  </si>
  <si>
    <t>汲　取　総　量</t>
  </si>
  <si>
    <t>年　　　　　度</t>
  </si>
  <si>
    <t>１６</t>
  </si>
  <si>
    <t>１８</t>
  </si>
  <si>
    <t>２２</t>
  </si>
  <si>
    <t>火葬取扱数</t>
  </si>
  <si>
    <t>死　体</t>
  </si>
  <si>
    <t>死　胎</t>
  </si>
  <si>
    <t>その他</t>
  </si>
  <si>
    <t>　　　（単位：件）</t>
  </si>
  <si>
    <t>１６</t>
  </si>
  <si>
    <t>１８</t>
  </si>
  <si>
    <t>典型７公害</t>
  </si>
  <si>
    <t>　　大気汚染</t>
  </si>
  <si>
    <t>　　水質汚濁</t>
  </si>
  <si>
    <t>　　土壌汚染</t>
  </si>
  <si>
    <t>　　騒　　音</t>
  </si>
  <si>
    <t>　　振　　動</t>
  </si>
  <si>
    <t>　　地盤沈下</t>
  </si>
  <si>
    <t>　　悪　　臭</t>
  </si>
  <si>
    <t>その他の苦情</t>
  </si>
  <si>
    <t>計</t>
  </si>
  <si>
    <t>(注) カッコ内は処理件数。</t>
  </si>
  <si>
    <t>資料：市生活環境課</t>
  </si>
  <si>
    <t>（単位：件・人）</t>
  </si>
  <si>
    <t>年次</t>
  </si>
  <si>
    <t>１８</t>
  </si>
  <si>
    <t>総　　　　数</t>
  </si>
  <si>
    <t>件数</t>
  </si>
  <si>
    <t>死者</t>
  </si>
  <si>
    <t>傷者</t>
  </si>
  <si>
    <t>こども(15歳
以下)の事故</t>
  </si>
  <si>
    <t>件数</t>
  </si>
  <si>
    <t>傷者</t>
  </si>
  <si>
    <t>高校生の事故</t>
  </si>
  <si>
    <t>件数</t>
  </si>
  <si>
    <t>死者</t>
  </si>
  <si>
    <t>高齢者の事故</t>
  </si>
  <si>
    <t>傷者</t>
  </si>
  <si>
    <t>（注）数値はさぬき市内分である。　　　　　　　　　　　　　　　　　　　　　　</t>
  </si>
  <si>
    <t>資料：さぬき警察署</t>
  </si>
  <si>
    <t>　　（単位：件・人）</t>
  </si>
  <si>
    <t>年次</t>
  </si>
  <si>
    <t>１６</t>
  </si>
  <si>
    <t>１８</t>
  </si>
  <si>
    <t>２０</t>
  </si>
  <si>
    <t>２２</t>
  </si>
  <si>
    <t>発生件数</t>
  </si>
  <si>
    <t>総　　　数</t>
  </si>
  <si>
    <t>凶　悪　犯</t>
  </si>
  <si>
    <t>窃　盗　犯</t>
  </si>
  <si>
    <t>粗　暴　犯</t>
  </si>
  <si>
    <t>知　能　犯</t>
  </si>
  <si>
    <t>風　俗　犯</t>
  </si>
  <si>
    <t>過　失　犯</t>
  </si>
  <si>
    <t>そ　の　他</t>
  </si>
  <si>
    <t>検挙件数</t>
  </si>
  <si>
    <t>検挙人員</t>
  </si>
  <si>
    <t>（注）触法少年は除く。交通事故による業務上過失致死傷は除く。数値はさぬき署管内の数。</t>
  </si>
  <si>
    <t>年次</t>
  </si>
  <si>
    <t>総　数</t>
  </si>
  <si>
    <t>凶悪犯</t>
  </si>
  <si>
    <t>窃盗犯</t>
  </si>
  <si>
    <t>粗暴犯</t>
  </si>
  <si>
    <t>知能犯</t>
  </si>
  <si>
    <t>風俗犯</t>
  </si>
  <si>
    <t>過失犯</t>
  </si>
  <si>
    <t>その他</t>
  </si>
  <si>
    <r>
      <t>平成</t>
    </r>
    <r>
      <rPr>
        <sz val="10"/>
        <rFont val="ＭＳ ゴシック"/>
        <family val="3"/>
      </rPr>
      <t>１４年</t>
    </r>
  </si>
  <si>
    <r>
      <t xml:space="preserve">  </t>
    </r>
    <r>
      <rPr>
        <sz val="10"/>
        <rFont val="ＭＳ ゴシック"/>
        <family val="3"/>
      </rPr>
      <t>１６</t>
    </r>
  </si>
  <si>
    <t xml:space="preserve">  １８</t>
  </si>
  <si>
    <t xml:space="preserve">  ２０</t>
  </si>
  <si>
    <t xml:space="preserve">  ２２</t>
  </si>
  <si>
    <r>
      <t>平成２３年４月</t>
    </r>
    <r>
      <rPr>
        <sz val="10"/>
        <rFont val="ＭＳ ゴシック"/>
        <family val="3"/>
      </rPr>
      <t>１日現在（単位：ha･％）</t>
    </r>
  </si>
  <si>
    <t>区      分</t>
  </si>
  <si>
    <t>面　 積</t>
  </si>
  <si>
    <t>地域率</t>
  </si>
  <si>
    <t>　都　市　計　画　区　域</t>
  </si>
  <si>
    <t>　　　　用　途　地　域</t>
  </si>
  <si>
    <t>第一種低層住居専用地域</t>
  </si>
  <si>
    <t>第一種中高層住居専用地域</t>
  </si>
  <si>
    <t>第二種中高層住居専用地域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</si>
  <si>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</si>
  <si>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</si>
  <si>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</si>
  <si>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</si>
  <si>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</si>
  <si>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</si>
  <si>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</si>
  <si>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</si>
  <si>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　　　　用　途　白　地　地　域</t>
  </si>
  <si>
    <t>特定用途制限地域</t>
  </si>
  <si>
    <t>区分</t>
  </si>
  <si>
    <t>平成１４年度</t>
  </si>
  <si>
    <t>１５</t>
  </si>
  <si>
    <t>１７</t>
  </si>
  <si>
    <t>総数</t>
  </si>
  <si>
    <t>住宅用地</t>
  </si>
  <si>
    <t>工鉱業用地</t>
  </si>
  <si>
    <t>植林</t>
  </si>
  <si>
    <t>その他</t>
  </si>
  <si>
    <t>件 数</t>
  </si>
  <si>
    <t>面 積</t>
  </si>
  <si>
    <t>１６</t>
  </si>
  <si>
    <t>１７</t>
  </si>
  <si>
    <t>１８</t>
  </si>
  <si>
    <r>
      <t>１</t>
    </r>
    <r>
      <rPr>
        <sz val="11"/>
        <color indexed="8"/>
        <rFont val="ＭＳ Ｐゴシック"/>
        <family val="3"/>
      </rPr>
      <t>９</t>
    </r>
  </si>
  <si>
    <t>２０</t>
  </si>
  <si>
    <t>２２</t>
  </si>
  <si>
    <t>２３</t>
  </si>
  <si>
    <t>１５</t>
  </si>
  <si>
    <t>（単位：千円・％）</t>
  </si>
  <si>
    <t>科目</t>
  </si>
  <si>
    <t>収入額</t>
  </si>
  <si>
    <t>１９</t>
  </si>
  <si>
    <t>市民税</t>
  </si>
  <si>
    <t>　　 （小計）</t>
  </si>
  <si>
    <t>法人</t>
  </si>
  <si>
    <t>固定資産税</t>
  </si>
  <si>
    <t>土地・家屋 ・</t>
  </si>
  <si>
    <t>償 却 資 産　</t>
  </si>
  <si>
    <t>交  付  金　</t>
  </si>
  <si>
    <t>軽自動車税</t>
  </si>
  <si>
    <t>たばこ税</t>
  </si>
  <si>
    <t>滞納繰越分</t>
  </si>
  <si>
    <t>平成２３年度</t>
  </si>
  <si>
    <t>２１</t>
  </si>
  <si>
    <t>２３</t>
  </si>
  <si>
    <t>構成比</t>
  </si>
  <si>
    <t>対前年度比</t>
  </si>
  <si>
    <t>資料：市税務課</t>
  </si>
  <si>
    <t>区分</t>
  </si>
  <si>
    <t>評価総面積</t>
  </si>
  <si>
    <t>決定総価額</t>
  </si>
  <si>
    <t>筆数</t>
  </si>
  <si>
    <t>１㎡当たり価格</t>
  </si>
  <si>
    <t>提示平均価額</t>
  </si>
  <si>
    <t xml:space="preserve"> 年次・種別</t>
  </si>
  <si>
    <t>最高</t>
  </si>
  <si>
    <t>平均</t>
  </si>
  <si>
    <t>㎡</t>
  </si>
  <si>
    <t>千円</t>
  </si>
  <si>
    <t>筆</t>
  </si>
  <si>
    <t>円</t>
  </si>
  <si>
    <t>　１６</t>
  </si>
  <si>
    <r>
      <t xml:space="preserve">  </t>
    </r>
    <r>
      <rPr>
        <sz val="10"/>
        <rFont val="ＭＳ ゴシック"/>
        <family val="3"/>
      </rPr>
      <t>１８</t>
    </r>
  </si>
  <si>
    <t>２０</t>
  </si>
  <si>
    <t>田</t>
  </si>
  <si>
    <t>畑</t>
  </si>
  <si>
    <t>宅　地</t>
  </si>
  <si>
    <t>池　沼</t>
  </si>
  <si>
    <t>-</t>
  </si>
  <si>
    <t>山　林</t>
  </si>
  <si>
    <t>原　野</t>
  </si>
  <si>
    <t>雑種地</t>
  </si>
  <si>
    <t>資料：市税務課</t>
  </si>
  <si>
    <t>区  分</t>
  </si>
  <si>
    <t>評価総床面積</t>
  </si>
  <si>
    <t>決定総価額</t>
  </si>
  <si>
    <t>棟数</t>
  </si>
  <si>
    <t>１㎡当たり
平均価額</t>
  </si>
  <si>
    <t>年次･種別</t>
  </si>
  <si>
    <t>棟</t>
  </si>
  <si>
    <t>　１６</t>
  </si>
  <si>
    <t xml:space="preserve">  １８</t>
  </si>
  <si>
    <t xml:space="preserve">  ２０</t>
  </si>
  <si>
    <t xml:space="preserve">  ２２</t>
  </si>
  <si>
    <t>　木造家屋</t>
  </si>
  <si>
    <t>　非木造家屋</t>
  </si>
  <si>
    <t>資料：市税務課</t>
  </si>
  <si>
    <t>区  分</t>
  </si>
  <si>
    <t>決定価額</t>
  </si>
  <si>
    <t>課税標準額</t>
  </si>
  <si>
    <t>左の内訳</t>
  </si>
  <si>
    <t>年次・種別</t>
  </si>
  <si>
    <t>法第349条3各項の適用を受けるもの</t>
  </si>
  <si>
    <t>左記以外のもの</t>
  </si>
  <si>
    <t>　２２</t>
  </si>
  <si>
    <t>-</t>
  </si>
  <si>
    <t>-</t>
  </si>
  <si>
    <t>資料：市税務課</t>
  </si>
  <si>
    <t>　　　　　                   　　　　　　　　　　                   　　　　　　　　　　　　　　　　　　　　　　　　　　　　各年度末（単位：人）</t>
  </si>
  <si>
    <t>年齢区分</t>
  </si>
  <si>
    <t>平成１４年度</t>
  </si>
  <si>
    <t>65歳以上75歳未満</t>
  </si>
  <si>
    <t>75歳以上</t>
  </si>
  <si>
    <t>合計</t>
  </si>
  <si>
    <t>１９</t>
  </si>
  <si>
    <t>　　　　資料：市介護保険課</t>
  </si>
  <si>
    <t>　　　各年度末（単位：人）</t>
  </si>
  <si>
    <t>認定度別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</si>
  <si>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</si>
  <si>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</si>
  <si>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</si>
  <si>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</si>
  <si>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</si>
  <si>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</si>
  <si>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</si>
  <si>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　　　平成２３年度末（単位：人）</t>
  </si>
  <si>
    <t>予防給付</t>
  </si>
  <si>
    <t>介護給付</t>
  </si>
  <si>
    <t>経過的
要介護</t>
  </si>
  <si>
    <t>１号被保険者</t>
  </si>
  <si>
    <t>２号被保険者</t>
  </si>
  <si>
    <t>　　　平成２３年度末（単位：人）</t>
  </si>
  <si>
    <t>資料：市介護保険課</t>
  </si>
  <si>
    <t>　　　平成２３年度末（単位：人）</t>
  </si>
  <si>
    <t>介護老人福祉施設</t>
  </si>
  <si>
    <t>介護老人保健施設</t>
  </si>
  <si>
    <t>介護療養型医療施設</t>
  </si>
  <si>
    <t>　　　平成２３年度（単位：件・人）</t>
  </si>
  <si>
    <t>介護予防ｹｱﾏﾈｼﾞﾒﾝﾄ</t>
  </si>
  <si>
    <t>総合相談</t>
  </si>
  <si>
    <t>権利擁護</t>
  </si>
  <si>
    <t>新予防給付</t>
  </si>
  <si>
    <t>地域支援
事業</t>
  </si>
  <si>
    <t>高齢者虐待
に関する相談</t>
  </si>
  <si>
    <t>成年後見制度
に関する相談</t>
  </si>
  <si>
    <t>地域福祉権利擁護
事業に係る相談</t>
  </si>
  <si>
    <t>人数</t>
  </si>
  <si>
    <t>件数</t>
  </si>
  <si>
    <t>　　　　　　（単位：件）</t>
  </si>
  <si>
    <t>年度</t>
  </si>
  <si>
    <t>１号被保険者加入者数</t>
  </si>
  <si>
    <t>計</t>
  </si>
  <si>
    <t>取得</t>
  </si>
  <si>
    <t>喪失</t>
  </si>
  <si>
    <t>転入</t>
  </si>
  <si>
    <t>転出</t>
  </si>
  <si>
    <t>強制加入</t>
  </si>
  <si>
    <t>任意加入</t>
  </si>
  <si>
    <r>
      <t>平成１４</t>
    </r>
    <r>
      <rPr>
        <sz val="10"/>
        <rFont val="ＭＳ ゴシック"/>
        <family val="3"/>
      </rPr>
      <t>年度</t>
    </r>
  </si>
  <si>
    <t>法定</t>
  </si>
  <si>
    <t>免除申請</t>
  </si>
  <si>
    <t>学生</t>
  </si>
  <si>
    <t>納付</t>
  </si>
  <si>
    <t>計</t>
  </si>
  <si>
    <t>免除比率</t>
  </si>
  <si>
    <t>免除</t>
  </si>
  <si>
    <t>全額</t>
  </si>
  <si>
    <t>3/4</t>
  </si>
  <si>
    <t>半額</t>
  </si>
  <si>
    <r>
      <t>1</t>
    </r>
    <r>
      <rPr>
        <sz val="11"/>
        <color indexed="8"/>
        <rFont val="ＭＳ Ｐゴシック"/>
        <family val="3"/>
      </rPr>
      <t>/4</t>
    </r>
  </si>
  <si>
    <t>特例</t>
  </si>
  <si>
    <t>猶予</t>
  </si>
  <si>
    <r>
      <t>平成１４</t>
    </r>
    <r>
      <rPr>
        <sz val="10"/>
        <rFont val="ＭＳ ゴシック"/>
        <family val="3"/>
      </rPr>
      <t>年度</t>
    </r>
  </si>
  <si>
    <t>１５</t>
  </si>
  <si>
    <t>１６</t>
  </si>
  <si>
    <t>１７</t>
  </si>
  <si>
    <t>１８</t>
  </si>
  <si>
    <t>１９</t>
  </si>
  <si>
    <t>２３</t>
  </si>
  <si>
    <t>《老齢福祉》</t>
  </si>
  <si>
    <t>　　　　　　（単位：件）</t>
  </si>
  <si>
    <t>《障害基礎》（単位：件）</t>
  </si>
  <si>
    <t>全部支給</t>
  </si>
  <si>
    <t>一部停止</t>
  </si>
  <si>
    <t>全部停止</t>
  </si>
  <si>
    <r>
      <t>平成１４</t>
    </r>
    <r>
      <rPr>
        <sz val="10"/>
        <rFont val="ＭＳ ゴシック"/>
        <family val="3"/>
      </rPr>
      <t>年度</t>
    </r>
  </si>
  <si>
    <t>１９</t>
  </si>
  <si>
    <t>（単位：人）</t>
  </si>
  <si>
    <t>年次</t>
  </si>
  <si>
    <t>総数</t>
  </si>
  <si>
    <t>悪性
新生物</t>
  </si>
  <si>
    <t>脳血管
疾患</t>
  </si>
  <si>
    <t>心疾患</t>
  </si>
  <si>
    <t>老衰</t>
  </si>
  <si>
    <t>肺炎</t>
  </si>
  <si>
    <t>不慮の
事故</t>
  </si>
  <si>
    <t>自殺</t>
  </si>
  <si>
    <t>その他</t>
  </si>
  <si>
    <r>
      <t>平成１４</t>
    </r>
    <r>
      <rPr>
        <sz val="10"/>
        <rFont val="ＭＳ ゴシック"/>
        <family val="3"/>
      </rPr>
      <t>年</t>
    </r>
  </si>
  <si>
    <t>１５</t>
  </si>
  <si>
    <t>１７</t>
  </si>
  <si>
    <t xml:space="preserve"> （１）成人各種検診の受診状況</t>
  </si>
  <si>
    <t>　　　　　　　　　　　　　　　　（単位：人）</t>
  </si>
  <si>
    <t>年　　度</t>
  </si>
  <si>
    <t>平成１４年度</t>
  </si>
  <si>
    <t>１６</t>
  </si>
  <si>
    <t>１８</t>
  </si>
  <si>
    <t>基本健康診査</t>
  </si>
  <si>
    <t>特定健康診査</t>
  </si>
  <si>
    <t>結核検診</t>
  </si>
  <si>
    <t>肺がん検診</t>
  </si>
  <si>
    <t>大腸がん検診</t>
  </si>
  <si>
    <t>胃がん検診</t>
  </si>
  <si>
    <t>子宮がん検診</t>
  </si>
  <si>
    <t>乳がん検診</t>
  </si>
  <si>
    <t>前立腺がん検診</t>
  </si>
  <si>
    <t>（２）乳幼児健康診断の受診状況</t>
  </si>
  <si>
    <t>（単位：人）</t>
  </si>
  <si>
    <t>年　　度</t>
  </si>
  <si>
    <t>平成１４年度</t>
  </si>
  <si>
    <t>１６</t>
  </si>
  <si>
    <t>１８</t>
  </si>
  <si>
    <t>２２</t>
  </si>
  <si>
    <t>３～４か月児健診</t>
  </si>
  <si>
    <t>１歳６ヵ月児健診</t>
  </si>
  <si>
    <t>３歳児健診</t>
  </si>
  <si>
    <t>資料：市国保・健康課</t>
  </si>
  <si>
    <t>（単位：人）</t>
  </si>
  <si>
    <t>区　　　分</t>
  </si>
  <si>
    <t>平成１４年度</t>
  </si>
  <si>
    <t>１６</t>
  </si>
  <si>
    <t>１８</t>
  </si>
  <si>
    <t>２２</t>
  </si>
  <si>
    <t>三種混合
(百日咳・破傷風・ｼﾞﾌﾃﾘｱ)</t>
  </si>
  <si>
    <t>二種混合
(破傷風・ｼﾞﾌﾃﾘｱ)</t>
  </si>
  <si>
    <t>ツベルクリン</t>
  </si>
  <si>
    <t>日本脳炎</t>
  </si>
  <si>
    <t>急性灰白髄炎
（生ポリオ）</t>
  </si>
  <si>
    <t>ＢＣＧ接種</t>
  </si>
  <si>
    <r>
      <t>風しん・麻しん混合(ＭＲ</t>
    </r>
    <r>
      <rPr>
        <sz val="11"/>
        <color indexed="8"/>
        <rFont val="ＭＳ Ｐゴシック"/>
        <family val="3"/>
      </rPr>
      <t>)</t>
    </r>
  </si>
  <si>
    <t>風しん</t>
  </si>
  <si>
    <t>麻しん</t>
  </si>
  <si>
    <t>高齢者インフルエンザ</t>
  </si>
  <si>
    <t>資料：市国保・健康課</t>
  </si>
  <si>
    <t>（単位：人）</t>
  </si>
  <si>
    <t>区　　分</t>
  </si>
  <si>
    <t>平成１４年度</t>
  </si>
  <si>
    <t>１６</t>
  </si>
  <si>
    <t>１８</t>
  </si>
  <si>
    <t>２２</t>
  </si>
  <si>
    <t>合　　　計</t>
  </si>
  <si>
    <r>
      <t>２００</t>
    </r>
    <r>
      <rPr>
        <sz val="11"/>
        <color indexed="8"/>
        <rFont val="ＭＳ Ｐゴシック"/>
        <family val="3"/>
      </rPr>
      <t>ml</t>
    </r>
  </si>
  <si>
    <r>
      <t>４００</t>
    </r>
    <r>
      <rPr>
        <sz val="11"/>
        <color indexed="8"/>
        <rFont val="ＭＳ Ｐゴシック"/>
        <family val="3"/>
      </rPr>
      <t>ml</t>
    </r>
  </si>
  <si>
    <r>
      <t>成　</t>
    </r>
    <r>
      <rPr>
        <sz val="11"/>
        <color indexed="8"/>
        <rFont val="ＭＳ Ｐゴシック"/>
        <family val="3"/>
      </rPr>
      <t xml:space="preserve">  </t>
    </r>
    <r>
      <rPr>
        <sz val="10"/>
        <rFont val="ＭＳ ゴシック"/>
        <family val="3"/>
      </rPr>
      <t>分</t>
    </r>
  </si>
  <si>
    <t>　　　　　　　資料：市国保・健康課</t>
  </si>
  <si>
    <t>２１</t>
  </si>
  <si>
    <t>２２</t>
  </si>
  <si>
    <t>各月末現在の年間平均（3～2月）</t>
  </si>
  <si>
    <t>若
人</t>
  </si>
  <si>
    <t>合　計</t>
  </si>
  <si>
    <t>合　　　計</t>
  </si>
  <si>
    <t>退
職</t>
  </si>
  <si>
    <t>老
人</t>
  </si>
  <si>
    <t>（単位：千円）</t>
  </si>
  <si>
    <t>２０</t>
  </si>
  <si>
    <t>２１</t>
  </si>
  <si>
    <t>２２</t>
  </si>
  <si>
    <t>-</t>
  </si>
  <si>
    <t>若　人</t>
  </si>
  <si>
    <t>退　職</t>
  </si>
  <si>
    <t>老　人</t>
  </si>
  <si>
    <t>そ　の　他</t>
  </si>
  <si>
    <t>出　産</t>
  </si>
  <si>
    <t>葬　祭</t>
  </si>
  <si>
    <t>１９</t>
  </si>
  <si>
    <t>　　（単位：人）</t>
  </si>
  <si>
    <t>総</t>
  </si>
  <si>
    <t>10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</si>
  <si>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</si>
  <si>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</si>
  <si>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</si>
  <si>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</si>
  <si>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</si>
  <si>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</si>
  <si>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</si>
  <si>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</si>
  <si>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</si>
  <si>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</si>
  <si>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</si>
  <si>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</si>
  <si>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</si>
  <si>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</si>
  <si>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</si>
  <si>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～</t>
  </si>
  <si>
    <t>歳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</si>
  <si>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</si>
  <si>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</si>
  <si>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</si>
  <si>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</si>
  <si>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</si>
  <si>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</si>
  <si>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</si>
  <si>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</si>
  <si>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</si>
  <si>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</si>
  <si>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</si>
  <si>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</si>
  <si>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</si>
  <si>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</si>
  <si>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</si>
  <si>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以</t>
  </si>
  <si>
    <t>数</t>
  </si>
  <si>
    <t>歳</t>
  </si>
  <si>
    <t>上</t>
  </si>
  <si>
    <t>2</t>
  </si>
  <si>
    <t>5</t>
  </si>
  <si>
    <t>3</t>
  </si>
  <si>
    <t>9</t>
  </si>
  <si>
    <t>１５</t>
  </si>
  <si>
    <t>1</t>
  </si>
  <si>
    <t>3</t>
  </si>
  <si>
    <t>4</t>
  </si>
  <si>
    <t>6</t>
  </si>
  <si>
    <t>2</t>
  </si>
  <si>
    <t>7</t>
  </si>
  <si>
    <t>8</t>
  </si>
  <si>
    <t>5</t>
  </si>
  <si>
    <t>9</t>
  </si>
  <si>
    <t>　資料：市国保・健康課</t>
  </si>
  <si>
    <t>年度</t>
  </si>
  <si>
    <t>平成２３年４月１日現在（単位：人・㎡）</t>
  </si>
  <si>
    <t>保育所名</t>
  </si>
  <si>
    <t>児童
定員数</t>
  </si>
  <si>
    <t>児童
収容数</t>
  </si>
  <si>
    <t>職員数</t>
  </si>
  <si>
    <t>保育室等の
面積</t>
  </si>
  <si>
    <t>児童１人当たり
保育室等の面積</t>
  </si>
  <si>
    <t>職員１人当たり
児童数</t>
  </si>
  <si>
    <t>　市立計</t>
  </si>
  <si>
    <t>津田東部保育所</t>
  </si>
  <si>
    <t>津田中央保育所</t>
  </si>
  <si>
    <t>富田保育所</t>
  </si>
  <si>
    <t>志度保育所</t>
  </si>
  <si>
    <t>志度東保育所</t>
  </si>
  <si>
    <t>寒川保育所</t>
  </si>
  <si>
    <t>長尾保育所</t>
  </si>
  <si>
    <t>休園中</t>
  </si>
  <si>
    <t>　私立計</t>
  </si>
  <si>
    <t>岡野松保育園</t>
  </si>
  <si>
    <t>葭池保育園</t>
  </si>
  <si>
    <t>ひまわり保育園</t>
  </si>
  <si>
    <t>石田保育園</t>
  </si>
  <si>
    <t>たらちね保育園</t>
  </si>
  <si>
    <t>資料：市子育て支援課</t>
  </si>
  <si>
    <t>各年４月１日現在（単位：人）</t>
  </si>
  <si>
    <t>１６</t>
  </si>
  <si>
    <t>１８</t>
  </si>
  <si>
    <t>２０</t>
  </si>
  <si>
    <t>２２</t>
  </si>
  <si>
    <t>２３</t>
  </si>
  <si>
    <t>合　　　計</t>
  </si>
  <si>
    <t>各年４月１日現在（単位：人）</t>
  </si>
  <si>
    <t>合　　計</t>
  </si>
  <si>
    <t>０～１歳</t>
  </si>
  <si>
    <t>２歳</t>
  </si>
  <si>
    <t>３歳</t>
  </si>
  <si>
    <t>４歳</t>
  </si>
  <si>
    <t>５歳</t>
  </si>
  <si>
    <t>各年度実績（単位：人）</t>
  </si>
  <si>
    <t>１６</t>
  </si>
  <si>
    <t>２０</t>
  </si>
  <si>
    <t>対象児童</t>
  </si>
  <si>
    <t>津田町東部</t>
  </si>
  <si>
    <t>大川町</t>
  </si>
  <si>
    <t>志度第1 ※</t>
  </si>
  <si>
    <t>志度第2 ※</t>
  </si>
  <si>
    <t>鴨庄</t>
  </si>
  <si>
    <t>寒川町</t>
  </si>
  <si>
    <t>長尾第1 ※</t>
  </si>
  <si>
    <t>長尾第2 ※</t>
  </si>
  <si>
    <t>造田</t>
  </si>
  <si>
    <r>
      <t>２０</t>
    </r>
  </si>
  <si>
    <t>資料：市子育て支援課</t>
  </si>
  <si>
    <t>（単位：人・円）</t>
  </si>
  <si>
    <t>平成１４年度</t>
  </si>
  <si>
    <t>対　象　者　数</t>
  </si>
  <si>
    <t>支　給　金　額</t>
  </si>
  <si>
    <t>11 外国人登録人口</t>
  </si>
  <si>
    <t>（単位：人）</t>
  </si>
  <si>
    <t>国籍別</t>
  </si>
  <si>
    <t>総　　　　数</t>
  </si>
  <si>
    <t>韓国･朝鮮</t>
  </si>
  <si>
    <t>中国</t>
  </si>
  <si>
    <t>フィリピン</t>
  </si>
  <si>
    <t>タイ</t>
  </si>
  <si>
    <t>-</t>
  </si>
  <si>
    <t>ブラジル</t>
  </si>
  <si>
    <t>アメリカ</t>
  </si>
  <si>
    <t>インドネシア</t>
  </si>
  <si>
    <t>その他</t>
  </si>
  <si>
    <t xml:space="preserve"> </t>
  </si>
  <si>
    <t>項目</t>
  </si>
  <si>
    <t>民生児童委員</t>
  </si>
  <si>
    <t>主任児童委員</t>
  </si>
  <si>
    <t>各年度末（単位：世帯）</t>
  </si>
  <si>
    <t>被保護世帯数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</si>
  <si>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</si>
  <si>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</si>
  <si>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</si>
  <si>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</si>
  <si>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</si>
  <si>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</si>
  <si>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</si>
  <si>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</si>
  <si>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資料：市福祉総務課</t>
  </si>
  <si>
    <t>各年度末（単位：人）</t>
  </si>
  <si>
    <t>合　　計</t>
  </si>
  <si>
    <t>施設事務費</t>
  </si>
  <si>
    <t>資料：市福祉総務課</t>
  </si>
  <si>
    <t>各年度末（単位：人）</t>
  </si>
  <si>
    <t>年　度</t>
  </si>
  <si>
    <t>平成１４年度</t>
  </si>
  <si>
    <t>１６</t>
  </si>
  <si>
    <t>１８</t>
  </si>
  <si>
    <t>２０</t>
  </si>
  <si>
    <t>２２</t>
  </si>
  <si>
    <t>２３</t>
  </si>
  <si>
    <t>総　数</t>
  </si>
  <si>
    <t>１級</t>
  </si>
  <si>
    <t>２級</t>
  </si>
  <si>
    <t>３級</t>
  </si>
  <si>
    <t>４級</t>
  </si>
  <si>
    <t>５級</t>
  </si>
  <si>
    <t>６級</t>
  </si>
  <si>
    <t>各年度末（単位：人）</t>
  </si>
  <si>
    <t>１６</t>
  </si>
  <si>
    <t>１８</t>
  </si>
  <si>
    <t>２０</t>
  </si>
  <si>
    <t>２２</t>
  </si>
  <si>
    <t>２３</t>
  </si>
  <si>
    <t>視覚障害</t>
  </si>
  <si>
    <t>聴覚・平衡
機能障害</t>
  </si>
  <si>
    <t>音声・言語障害</t>
  </si>
  <si>
    <t>肢体不自由</t>
  </si>
  <si>
    <t>内部障害</t>
  </si>
  <si>
    <t>資料：市長寿障害福祉課</t>
  </si>
  <si>
    <t>各年度末（単位：人）</t>
  </si>
  <si>
    <t>１６</t>
  </si>
  <si>
    <t>１８</t>
  </si>
  <si>
    <t>２０</t>
  </si>
  <si>
    <t>２２</t>
  </si>
  <si>
    <t>２３</t>
  </si>
  <si>
    <t>Ａ</t>
  </si>
  <si>
    <t>Ｂ</t>
  </si>
  <si>
    <t>資料：市長寿障害福祉課</t>
  </si>
  <si>
    <t>１級</t>
  </si>
  <si>
    <t>２級</t>
  </si>
  <si>
    <t>３級</t>
  </si>
  <si>
    <r>
      <t>各年度末</t>
    </r>
    <r>
      <rPr>
        <sz val="10"/>
        <rFont val="ＭＳ ゴシック"/>
        <family val="3"/>
      </rPr>
      <t>（単位：人・千円）</t>
    </r>
  </si>
  <si>
    <t>１６</t>
  </si>
  <si>
    <t>１８</t>
  </si>
  <si>
    <t>２３</t>
  </si>
  <si>
    <t>特別障害者手当</t>
  </si>
  <si>
    <t>障害児福祉手当</t>
  </si>
  <si>
    <r>
      <t xml:space="preserve">福 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祉</t>
    </r>
    <r>
      <rPr>
        <sz val="11"/>
        <color indexed="8"/>
        <rFont val="ＭＳ Ｐゴシック"/>
        <family val="3"/>
      </rPr>
      <t xml:space="preserve">  </t>
    </r>
    <r>
      <rPr>
        <sz val="10"/>
        <rFont val="ＭＳ ゴシック"/>
        <family val="3"/>
      </rPr>
      <t>手</t>
    </r>
    <r>
      <rPr>
        <sz val="11"/>
        <color indexed="8"/>
        <rFont val="ＭＳ Ｐゴシック"/>
        <family val="3"/>
      </rPr>
      <t xml:space="preserve">  </t>
    </r>
    <r>
      <rPr>
        <sz val="10"/>
        <rFont val="ＭＳ ゴシック"/>
        <family val="3"/>
      </rPr>
      <t>当
（経</t>
    </r>
    <r>
      <rPr>
        <sz val="10"/>
        <rFont val="ＭＳ ゴシック"/>
        <family val="3"/>
      </rPr>
      <t>過</t>
    </r>
    <r>
      <rPr>
        <sz val="10"/>
        <rFont val="ＭＳ ゴシック"/>
        <family val="3"/>
      </rPr>
      <t>措置分）</t>
    </r>
  </si>
  <si>
    <t>資料：市長寿障害福祉課</t>
  </si>
  <si>
    <t>２０</t>
  </si>
  <si>
    <t>２２</t>
  </si>
  <si>
    <t>受　給　者　数</t>
  </si>
  <si>
    <t>支　給　金　額</t>
  </si>
  <si>
    <r>
      <t xml:space="preserve"> 平成２３年４月</t>
    </r>
    <r>
      <rPr>
        <sz val="10"/>
        <rFont val="ＭＳ ゴシック"/>
        <family val="3"/>
      </rPr>
      <t>１日現在（単位：ha）</t>
    </r>
  </si>
  <si>
    <t>行政区域</t>
  </si>
  <si>
    <t>都市計画区域</t>
  </si>
  <si>
    <t>都市計画区域外</t>
  </si>
  <si>
    <t>用途地域</t>
  </si>
  <si>
    <t>用途白地地域</t>
  </si>
  <si>
    <t>資料：市都市計画課</t>
  </si>
  <si>
    <t>区分</t>
  </si>
  <si>
    <t>面積(ha)</t>
  </si>
  <si>
    <t>割合(%）</t>
  </si>
  <si>
    <t>容積率</t>
  </si>
  <si>
    <t>建ぺい率</t>
  </si>
  <si>
    <t>合　　　　　　計</t>
  </si>
  <si>
    <t>第１種低層住居専用地域</t>
  </si>
  <si>
    <t>第１種中高層住居専用地域</t>
  </si>
  <si>
    <t>第２種中高層住居専用地域</t>
  </si>
  <si>
    <t>第１種住居地域</t>
  </si>
  <si>
    <t>第２種住居地域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</si>
  <si>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</si>
  <si>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</si>
  <si>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</si>
  <si>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</si>
  <si>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</si>
  <si>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</si>
  <si>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公園名</t>
  </si>
  <si>
    <t>面積</t>
  </si>
  <si>
    <t>志度中央スポーツ公園</t>
  </si>
  <si>
    <t>三井第1、第2号公園</t>
  </si>
  <si>
    <t>長尾総合公園</t>
  </si>
  <si>
    <t>グリーンタウン1～3号公園</t>
  </si>
  <si>
    <t>津田総合公園</t>
  </si>
  <si>
    <t>長行緑地公園</t>
  </si>
  <si>
    <t>雨滝森林浴公園</t>
  </si>
  <si>
    <t>藤村西公園</t>
  </si>
  <si>
    <t>みろく公園</t>
  </si>
  <si>
    <t>新町緑地公園</t>
  </si>
  <si>
    <t>津田墓園</t>
  </si>
  <si>
    <t>間川三十二勝探勝公園</t>
  </si>
  <si>
    <t>鶴羽墓園</t>
  </si>
  <si>
    <t>ランパル広場</t>
  </si>
  <si>
    <t>南志度ニュータウン第1～4号公園</t>
  </si>
  <si>
    <t>オレンジタウン1～12号公園</t>
  </si>
  <si>
    <t>金屋第1～3号公園</t>
  </si>
  <si>
    <t>下所運動広場</t>
  </si>
  <si>
    <t>資料：市都市計画課</t>
  </si>
  <si>
    <t>地区
名</t>
  </si>
  <si>
    <t>団地</t>
  </si>
  <si>
    <t>年度</t>
  </si>
  <si>
    <t>建築年度</t>
  </si>
  <si>
    <t>戸数</t>
  </si>
  <si>
    <t>１６</t>
  </si>
  <si>
    <t>１８</t>
  </si>
  <si>
    <t>２０</t>
  </si>
  <si>
    <t>２２</t>
  </si>
  <si>
    <t>‐</t>
  </si>
  <si>
    <t>津田地区</t>
  </si>
  <si>
    <t>吉見（浜）団地</t>
  </si>
  <si>
    <t>Ｓ38</t>
  </si>
  <si>
    <t>吉見団地</t>
  </si>
  <si>
    <t>Ｓ34</t>
  </si>
  <si>
    <t>北原（水源地）</t>
  </si>
  <si>
    <t>Ｓ30</t>
  </si>
  <si>
    <t>北原（中）</t>
  </si>
  <si>
    <t>Ｓ31</t>
  </si>
  <si>
    <t>薬師堂</t>
  </si>
  <si>
    <t>琴林東</t>
  </si>
  <si>
    <t>琴林団地（Ａ・Ｂ棟）</t>
  </si>
  <si>
    <t>天神下</t>
  </si>
  <si>
    <t>Ｓ41</t>
  </si>
  <si>
    <t>天神</t>
  </si>
  <si>
    <t>Ｓ45～Ｓ48</t>
  </si>
  <si>
    <t>一本松</t>
  </si>
  <si>
    <t>Ｓ36</t>
  </si>
  <si>
    <t>鵜部団地（Ａ～Ｃ棟）</t>
  </si>
  <si>
    <t>Ｓ60～Ｓ62</t>
  </si>
  <si>
    <t>国道</t>
  </si>
  <si>
    <t>Ｓ54</t>
  </si>
  <si>
    <t>西町</t>
  </si>
  <si>
    <t>Ｓ58</t>
  </si>
  <si>
    <t>大川地区</t>
  </si>
  <si>
    <t>天神（Ａ・Ｂ棟）</t>
  </si>
  <si>
    <t>旧王子団地</t>
  </si>
  <si>
    <t>王子新団地</t>
  </si>
  <si>
    <t>田辺団地</t>
  </si>
  <si>
    <t>田辺新団地</t>
  </si>
  <si>
    <t>Ｓ46</t>
  </si>
  <si>
    <t>吉金団地</t>
  </si>
  <si>
    <t>Ｓ42</t>
  </si>
  <si>
    <t>羽鹿団地</t>
  </si>
  <si>
    <t>日浦団地</t>
  </si>
  <si>
    <r>
      <t>S</t>
    </r>
    <r>
      <rPr>
        <sz val="11"/>
        <color indexed="8"/>
        <rFont val="ＭＳ Ｐゴシック"/>
        <family val="3"/>
      </rPr>
      <t>47</t>
    </r>
  </si>
  <si>
    <t>筒野団地（Ａ～Ｆ棟）</t>
  </si>
  <si>
    <t>Ｈ1～Ｈ3</t>
  </si>
  <si>
    <t>大井団地（Ａ～Ｈ棟）</t>
  </si>
  <si>
    <t>昭南団地</t>
  </si>
  <si>
    <t>Ｈ5</t>
  </si>
  <si>
    <t>志度地区</t>
  </si>
  <si>
    <t>津村団地</t>
  </si>
  <si>
    <t>Ｓ35，Ｓ36</t>
  </si>
  <si>
    <t>正面団地</t>
  </si>
  <si>
    <t>小岩団地</t>
  </si>
  <si>
    <t>西山団地</t>
  </si>
  <si>
    <t>Ｓ35</t>
  </si>
  <si>
    <t>仁兵谷団地</t>
  </si>
  <si>
    <t>新町</t>
  </si>
  <si>
    <t>寒川地区</t>
  </si>
  <si>
    <t>神前団地（Ａ～Ｅ棟）</t>
  </si>
  <si>
    <t>天王（Ａ・Ｂ棟）</t>
  </si>
  <si>
    <t>女体団地</t>
  </si>
  <si>
    <t>千代町団地</t>
  </si>
  <si>
    <t>Ｓ52</t>
  </si>
  <si>
    <t>山王（Ａ～Ｃ棟）</t>
  </si>
  <si>
    <t>Ｈ12～Ｈ14</t>
  </si>
  <si>
    <t>42
（B,C棟のみ）</t>
  </si>
  <si>
    <t>横内</t>
  </si>
  <si>
    <t>長尾地区</t>
  </si>
  <si>
    <t>下所住宅</t>
  </si>
  <si>
    <t>西内間住宅</t>
  </si>
  <si>
    <t>Ｓ40</t>
  </si>
  <si>
    <t>西井出住宅</t>
  </si>
  <si>
    <t>Ｓ43，Ｓ44</t>
  </si>
  <si>
    <t>下屋住宅</t>
  </si>
  <si>
    <t>S47</t>
  </si>
  <si>
    <t>長尾Ａ</t>
  </si>
  <si>
    <t>上辛立</t>
  </si>
  <si>
    <t>Ｓ51</t>
  </si>
  <si>
    <t>公文明</t>
  </si>
  <si>
    <t>上辛立更新</t>
  </si>
  <si>
    <t>Ｈ12</t>
  </si>
  <si>
    <t>名称</t>
  </si>
  <si>
    <t>平成１８年度</t>
  </si>
  <si>
    <t>さぬき市パーク・アンド・ライド駐車場</t>
  </si>
  <si>
    <t>（志度5385番地6）</t>
  </si>
  <si>
    <t>資料：市都市計画課</t>
  </si>
  <si>
    <t>平成１４年度</t>
  </si>
  <si>
    <t>（津田1010番地10）</t>
  </si>
  <si>
    <t>年　　 度</t>
  </si>
  <si>
    <t>整備済面積</t>
  </si>
  <si>
    <t>処理面積</t>
  </si>
  <si>
    <t>処理人口</t>
  </si>
  <si>
    <t>水洗化人口</t>
  </si>
  <si>
    <t>普及率</t>
  </si>
  <si>
    <t>（ha）</t>
  </si>
  <si>
    <t>（人）</t>
  </si>
  <si>
    <t>（％）</t>
  </si>
  <si>
    <r>
      <t>平成１４</t>
    </r>
    <r>
      <rPr>
        <sz val="10"/>
        <rFont val="ＭＳ ゴシック"/>
        <family val="3"/>
      </rPr>
      <t>年度</t>
    </r>
  </si>
  <si>
    <t>　　　　　　　　　　　　　　　　　　　　　   　　　　　　　　　　資料：市下水道課</t>
  </si>
  <si>
    <t>年　　　次</t>
  </si>
  <si>
    <t>総数</t>
  </si>
  <si>
    <t>魚類</t>
  </si>
  <si>
    <t>えび・かに類</t>
  </si>
  <si>
    <t>貝類</t>
  </si>
  <si>
    <t>いか・たこ類</t>
  </si>
  <si>
    <t>その他水産動物</t>
  </si>
  <si>
    <t>海藻類</t>
  </si>
  <si>
    <t xml:space="preserve">  １６</t>
  </si>
  <si>
    <t xml:space="preserve">  １８</t>
  </si>
  <si>
    <t xml:space="preserve">  ２０</t>
  </si>
  <si>
    <t>　２２</t>
  </si>
  <si>
    <t>（注）漁獲量には海面養殖によるものは含まない。</t>
  </si>
  <si>
    <t>　　　トン未満を四捨五入しているので，合計が必ずしも総数とは一致しない。</t>
  </si>
  <si>
    <t>総　数</t>
  </si>
  <si>
    <t>小型
底びき網</t>
  </si>
  <si>
    <t>船びき網</t>
  </si>
  <si>
    <t>刺網</t>
  </si>
  <si>
    <t>定置網</t>
  </si>
  <si>
    <t>はえ縄</t>
  </si>
  <si>
    <t>釣</t>
  </si>
  <si>
    <t>左記以外の
漁業</t>
  </si>
  <si>
    <t xml:space="preserve">  １６</t>
  </si>
  <si>
    <t xml:space="preserve">  １８</t>
  </si>
  <si>
    <t xml:space="preserve">  ２０</t>
  </si>
  <si>
    <t>（注）漁獲量には海面養殖によるものは含まない。</t>
  </si>
  <si>
    <t>　　　トン未満を四捨五入しているので，合計が必ずしも総数とは一致しない。</t>
  </si>
  <si>
    <t>年　　　次</t>
  </si>
  <si>
    <t>年度</t>
  </si>
  <si>
    <t>各年度末（単位：栓・戸・人・％）</t>
  </si>
  <si>
    <t>給水栓数</t>
  </si>
  <si>
    <t>給水戸数</t>
  </si>
  <si>
    <t>給水人口</t>
  </si>
  <si>
    <t>普及率</t>
  </si>
  <si>
    <t>人口</t>
  </si>
  <si>
    <t>　　各年度末（単位：ｍ）</t>
  </si>
  <si>
    <t>配水管延長</t>
  </si>
  <si>
    <t>総延長</t>
  </si>
  <si>
    <t>鋳鉄管</t>
  </si>
  <si>
    <t>石綿管</t>
  </si>
  <si>
    <t>鋼管</t>
  </si>
  <si>
    <t>ビニール管 他</t>
  </si>
  <si>
    <r>
      <t>（単位：ｍ</t>
    </r>
    <r>
      <rPr>
        <vertAlign val="superscript"/>
        <sz val="10"/>
        <rFont val="ＭＳ ゴシック"/>
        <family val="3"/>
      </rPr>
      <t>3</t>
    </r>
    <r>
      <rPr>
        <sz val="10"/>
        <rFont val="ＭＳ ゴシック"/>
        <family val="3"/>
      </rPr>
      <t>）</t>
    </r>
  </si>
  <si>
    <t>総配水量</t>
  </si>
  <si>
    <t>１日配水量</t>
  </si>
  <si>
    <t>最大</t>
  </si>
  <si>
    <t>最小</t>
  </si>
  <si>
    <t>平均</t>
  </si>
  <si>
    <t>(－/－)</t>
  </si>
  <si>
    <t>(　/　)</t>
  </si>
  <si>
    <t>( 8/ 9)</t>
  </si>
  <si>
    <t>( 7/23)</t>
  </si>
  <si>
    <t>( 8/10)</t>
  </si>
  <si>
    <t>(12/31)</t>
  </si>
  <si>
    <t>( 3/30)</t>
  </si>
  <si>
    <t>( 7/ 3)</t>
  </si>
  <si>
    <t>(10/23)</t>
  </si>
  <si>
    <t>( 6/19)</t>
  </si>
  <si>
    <t>( 4/26)</t>
  </si>
  <si>
    <t>( 8/ 6)</t>
  </si>
  <si>
    <t>( 5/23)</t>
  </si>
  <si>
    <t>( 7/15)</t>
  </si>
  <si>
    <t>( 3/31)</t>
  </si>
  <si>
    <t>総給水量</t>
  </si>
  <si>
    <t>口径別</t>
  </si>
  <si>
    <t>13㎜</t>
  </si>
  <si>
    <t>20㎜</t>
  </si>
  <si>
    <t>25㎜</t>
  </si>
  <si>
    <t>30㎜</t>
  </si>
  <si>
    <t>40㎜</t>
  </si>
  <si>
    <t>50㎜</t>
  </si>
  <si>
    <t>75㎜</t>
  </si>
  <si>
    <t>外来</t>
  </si>
  <si>
    <t>入院</t>
  </si>
  <si>
    <t>外来</t>
  </si>
  <si>
    <t>入院</t>
  </si>
  <si>
    <t>内科</t>
  </si>
  <si>
    <t>小児科</t>
  </si>
  <si>
    <t>整形外科</t>
  </si>
  <si>
    <t>形成外科</t>
  </si>
  <si>
    <t>産婦人科</t>
  </si>
  <si>
    <t>耳鼻いんこう科</t>
  </si>
  <si>
    <t>眼科</t>
  </si>
  <si>
    <t>脳神経外科</t>
  </si>
  <si>
    <t>泌尿器科</t>
  </si>
  <si>
    <t>皮膚科</t>
  </si>
  <si>
    <t>放射線科</t>
  </si>
  <si>
    <t>リハビリテーション科</t>
  </si>
  <si>
    <t>項目</t>
  </si>
  <si>
    <t>１９</t>
  </si>
  <si>
    <t>２０</t>
  </si>
  <si>
    <t>２１</t>
  </si>
  <si>
    <t>２２</t>
  </si>
  <si>
    <t>２３</t>
  </si>
  <si>
    <t>外来</t>
  </si>
  <si>
    <t>入院</t>
  </si>
  <si>
    <t>総数</t>
  </si>
  <si>
    <t>資料：市民病院</t>
  </si>
  <si>
    <t>●議長</t>
  </si>
  <si>
    <t>●副議長</t>
  </si>
  <si>
    <t>歴代</t>
  </si>
  <si>
    <t>氏名</t>
  </si>
  <si>
    <t>就任年月日</t>
  </si>
  <si>
    <t>退任年月日</t>
  </si>
  <si>
    <t>初代</t>
  </si>
  <si>
    <t>松岡義高</t>
  </si>
  <si>
    <t>射場一臣</t>
  </si>
  <si>
    <t>.</t>
  </si>
  <si>
    <t>堀　英一</t>
  </si>
  <si>
    <t>安藤正信</t>
  </si>
  <si>
    <t>松岡善一</t>
  </si>
  <si>
    <t>三好正志</t>
  </si>
  <si>
    <t>大山博道</t>
  </si>
  <si>
    <t>鶴身　正</t>
  </si>
  <si>
    <t>網野政芳</t>
  </si>
  <si>
    <t>多田照雄</t>
  </si>
  <si>
    <t>八木　弘</t>
  </si>
  <si>
    <t>国方幸治</t>
  </si>
  <si>
    <t>塚原孝雄</t>
  </si>
  <si>
    <t>多田一明</t>
  </si>
  <si>
    <t>多田泰宏</t>
  </si>
  <si>
    <t>田中浩一</t>
  </si>
  <si>
    <t>大垣博信</t>
  </si>
  <si>
    <t>豊田賢明</t>
  </si>
  <si>
    <t>安藤正倫</t>
  </si>
  <si>
    <t>資料：市教育総務課</t>
  </si>
  <si>
    <t>平成２３年４月１日現在（単位：校・棟・％）</t>
  </si>
  <si>
    <t>学校数</t>
  </si>
  <si>
    <t>全棟数Ａ</t>
  </si>
  <si>
    <t>耐震性ありＢ</t>
  </si>
  <si>
    <t>要改修Ａ－Ｂ</t>
  </si>
  <si>
    <t>耐震化率Ｂ/Ａ</t>
  </si>
  <si>
    <t>総　数</t>
  </si>
  <si>
    <t>幼稚園</t>
  </si>
  <si>
    <t>小学校</t>
  </si>
  <si>
    <t>中学校</t>
  </si>
  <si>
    <t>各年４月１日現在（単位：％）</t>
  </si>
  <si>
    <t>卒業者総数</t>
  </si>
  <si>
    <t>進学者</t>
  </si>
  <si>
    <t>教育訓練機
関等入学者</t>
  </si>
  <si>
    <t>就職者</t>
  </si>
  <si>
    <t>　１６</t>
  </si>
  <si>
    <t xml:space="preserve">  １８</t>
  </si>
  <si>
    <t xml:space="preserve">  ２０</t>
  </si>
  <si>
    <t xml:space="preserve">  ２２</t>
  </si>
  <si>
    <t>-</t>
  </si>
  <si>
    <r>
      <t>平成２３年</t>
    </r>
    <r>
      <rPr>
        <sz val="10"/>
        <rFont val="ＭＳ ゴシック"/>
        <family val="3"/>
      </rPr>
      <t>５月１日現在（単位：人・㎡）</t>
    </r>
  </si>
  <si>
    <t>学校名</t>
  </si>
  <si>
    <t>生徒数</t>
  </si>
  <si>
    <t>教室数</t>
  </si>
  <si>
    <t>校舎
面積</t>
  </si>
  <si>
    <t>屋内
運動場
面積</t>
  </si>
  <si>
    <t>プール
設置</t>
  </si>
  <si>
    <t>総数</t>
  </si>
  <si>
    <t>男</t>
  </si>
  <si>
    <t>女</t>
  </si>
  <si>
    <t>総数</t>
  </si>
  <si>
    <t>普通</t>
  </si>
  <si>
    <t>特別</t>
  </si>
  <si>
    <t>総　　　数</t>
  </si>
  <si>
    <t>1.　津　　　　田</t>
  </si>
  <si>
    <t>○</t>
  </si>
  <si>
    <t>2.　大 川 第 一</t>
  </si>
  <si>
    <t>3.　志　　　　度</t>
  </si>
  <si>
    <t>4.　志　 度　 東</t>
  </si>
  <si>
    <t>5.　天　　　　王</t>
  </si>
  <si>
    <t>資料：市学校教育課</t>
  </si>
  <si>
    <t>本務
教員数</t>
  </si>
  <si>
    <t>屋外運動場
面積</t>
  </si>
  <si>
    <t>屋内運動場
面積</t>
  </si>
  <si>
    <t>屋外
運動場</t>
  </si>
  <si>
    <t>屋内
運動場</t>
  </si>
  <si>
    <t>1.津　　田</t>
  </si>
  <si>
    <t>2.志　　度</t>
  </si>
  <si>
    <t>3.石　　田</t>
  </si>
  <si>
    <r>
      <t>4.</t>
    </r>
    <r>
      <rPr>
        <sz val="7"/>
        <rFont val="ＭＳ ゴシック"/>
        <family val="3"/>
      </rPr>
      <t>藤井学園寒川</t>
    </r>
  </si>
  <si>
    <t>（１）就業状況</t>
  </si>
  <si>
    <t>総　　数</t>
  </si>
  <si>
    <t>技　　術</t>
  </si>
  <si>
    <t>技　　能</t>
  </si>
  <si>
    <t>事務整理</t>
  </si>
  <si>
    <t>管　　理</t>
  </si>
  <si>
    <t>折衝外交</t>
  </si>
  <si>
    <t>一般作業</t>
  </si>
  <si>
    <t>サービス</t>
  </si>
  <si>
    <t>平成１4年度</t>
  </si>
  <si>
    <t>２３</t>
  </si>
  <si>
    <t>資料：さぬき市シルバー人材センター</t>
  </si>
  <si>
    <t>（２）派遣状況</t>
  </si>
  <si>
    <t>派遣者数</t>
  </si>
  <si>
    <t>派遣者数</t>
  </si>
  <si>
    <t>各年４月１日現在（単位：延長ｍ・面積㎡）</t>
  </si>
  <si>
    <t>路線数</t>
  </si>
  <si>
    <t>総</t>
  </si>
  <si>
    <t>道路延長</t>
  </si>
  <si>
    <t>道路面積</t>
  </si>
  <si>
    <t>橋梁数</t>
  </si>
  <si>
    <t>うち永久橋</t>
  </si>
  <si>
    <t>数</t>
  </si>
  <si>
    <t>〃 木橋その他</t>
  </si>
  <si>
    <t>橋梁延長</t>
  </si>
  <si>
    <t>国</t>
  </si>
  <si>
    <t>舗装率</t>
  </si>
  <si>
    <t>道</t>
  </si>
  <si>
    <t>県</t>
  </si>
  <si>
    <t>道</t>
  </si>
  <si>
    <t>〃 木橋その他</t>
  </si>
  <si>
    <t>市</t>
  </si>
  <si>
    <t>各年度末（単位：台）</t>
  </si>
  <si>
    <t xml:space="preserve"> 区分</t>
  </si>
  <si>
    <t>総　　　数</t>
  </si>
  <si>
    <t xml:space="preserve"> 貨物車</t>
  </si>
  <si>
    <t>　　　 普通車</t>
  </si>
  <si>
    <t>　　　 小型車</t>
  </si>
  <si>
    <t>　　　 被けん引車</t>
  </si>
  <si>
    <t xml:space="preserve"> 乗合車</t>
  </si>
  <si>
    <t xml:space="preserve"> 乗用車</t>
  </si>
  <si>
    <t xml:space="preserve"> 特種・特殊用途車</t>
  </si>
  <si>
    <t>　　　 特種車</t>
  </si>
  <si>
    <t>　　　 特殊車</t>
  </si>
  <si>
    <t>資料：四国運輸局香川運輸支局</t>
  </si>
  <si>
    <t xml:space="preserve"> 原動機付自転車</t>
  </si>
  <si>
    <t>　　　 50 ㏄ 以下</t>
  </si>
  <si>
    <t>　　　 51 ～ 90㏄</t>
  </si>
  <si>
    <t>　　　 91 ～125㏄</t>
  </si>
  <si>
    <t>　　 　ミニカー</t>
  </si>
  <si>
    <t xml:space="preserve"> 軽自動車</t>
  </si>
  <si>
    <t>　　　 二輪車</t>
  </si>
  <si>
    <t>　　　 三輪車</t>
  </si>
  <si>
    <t>　　　 四輪貨物車</t>
  </si>
  <si>
    <t>　　　 四輪乗用車</t>
  </si>
  <si>
    <t xml:space="preserve"> 小型特殊自動車</t>
  </si>
  <si>
    <t xml:space="preserve"> 二輪の小型自動車</t>
  </si>
  <si>
    <t>資料：市税務課</t>
  </si>
  <si>
    <t>　　　　　　　（単位：人）</t>
  </si>
  <si>
    <t>駅名</t>
  </si>
  <si>
    <t>乗客</t>
  </si>
  <si>
    <t>降車人員</t>
  </si>
  <si>
    <t>一日平均</t>
  </si>
  <si>
    <t>総数</t>
  </si>
  <si>
    <t>普通</t>
  </si>
  <si>
    <t>定期</t>
  </si>
  <si>
    <t>乗車</t>
  </si>
  <si>
    <t>降車</t>
  </si>
  <si>
    <t>　総　数</t>
  </si>
  <si>
    <t>２１</t>
  </si>
  <si>
    <t>２２</t>
  </si>
  <si>
    <t>　志度駅</t>
  </si>
  <si>
    <t>　神前駅</t>
  </si>
  <si>
    <t>　讃岐津田駅</t>
  </si>
  <si>
    <t>輸送人員</t>
  </si>
  <si>
    <t>一日平均</t>
  </si>
  <si>
    <t>駅名</t>
  </si>
  <si>
    <t>定期</t>
  </si>
  <si>
    <t>定期外</t>
  </si>
  <si>
    <t>定期外</t>
  </si>
  <si>
    <t>　総　数</t>
  </si>
  <si>
    <t>１５</t>
  </si>
  <si>
    <t>　志度駅</t>
  </si>
  <si>
    <t>　長尾駅</t>
  </si>
  <si>
    <t>資料：高松琴平電気鉄道株式会社</t>
  </si>
  <si>
    <t>利用者数</t>
  </si>
  <si>
    <t>うち減額利用者数</t>
  </si>
  <si>
    <t>（単位：件）</t>
  </si>
  <si>
    <t>うち衛星契約</t>
  </si>
  <si>
    <t>　　　　　資料：ＮＨＫ高松放送局</t>
  </si>
  <si>
    <t>年度</t>
  </si>
  <si>
    <t>普通局</t>
  </si>
  <si>
    <t>特定局</t>
  </si>
  <si>
    <t>簡易
郵便局</t>
  </si>
  <si>
    <t>直営局</t>
  </si>
  <si>
    <t>　各年５月１日現在（単位：園・校・人）</t>
  </si>
  <si>
    <t>年次</t>
  </si>
  <si>
    <t>幼稚園</t>
  </si>
  <si>
    <t>小学校</t>
  </si>
  <si>
    <t>中学校</t>
  </si>
  <si>
    <t>高等学校</t>
  </si>
  <si>
    <t>園数</t>
  </si>
  <si>
    <t>園児数</t>
  </si>
  <si>
    <t>本務
教員数</t>
  </si>
  <si>
    <t>学級数</t>
  </si>
  <si>
    <t>児童数</t>
  </si>
  <si>
    <t>生徒数</t>
  </si>
  <si>
    <t xml:space="preserve">  １５</t>
  </si>
  <si>
    <t xml:space="preserve">  １６</t>
  </si>
  <si>
    <t>　１７</t>
  </si>
  <si>
    <t xml:space="preserve">  １８</t>
  </si>
  <si>
    <t>　１９</t>
  </si>
  <si>
    <t xml:space="preserve">  ２０</t>
  </si>
  <si>
    <t xml:space="preserve">  ２１</t>
  </si>
  <si>
    <t xml:space="preserve">  ２２</t>
  </si>
  <si>
    <t xml:space="preserve">  ２３</t>
  </si>
  <si>
    <t>&lt;協力&gt;　長尾聖母幼稚園</t>
  </si>
  <si>
    <t>平成２３年５月１日現在（単位：人・㎡）</t>
  </si>
  <si>
    <t>園名</t>
  </si>
  <si>
    <t>園児数</t>
  </si>
  <si>
    <t>本務教員数</t>
  </si>
  <si>
    <t>屋外運動場</t>
  </si>
  <si>
    <t>本務教員１人
当たり園児数</t>
  </si>
  <si>
    <t>総数</t>
  </si>
  <si>
    <t>男</t>
  </si>
  <si>
    <t>女</t>
  </si>
  <si>
    <t>面積</t>
  </si>
  <si>
    <t>園児1人当たり</t>
  </si>
  <si>
    <t>総　　数</t>
  </si>
  <si>
    <t>市　　立</t>
  </si>
  <si>
    <t>閉園</t>
  </si>
  <si>
    <t>休園中</t>
  </si>
  <si>
    <t>資料：市学校教育課</t>
  </si>
  <si>
    <t>＜協力＞　長尾聖母幼稚園</t>
  </si>
  <si>
    <r>
      <t>平成２３年</t>
    </r>
    <r>
      <rPr>
        <sz val="10"/>
        <rFont val="ＭＳ ゴシック"/>
        <family val="3"/>
      </rPr>
      <t>５月１日現在（単位：人・㎡）</t>
    </r>
  </si>
  <si>
    <t>学校名</t>
  </si>
  <si>
    <t>児童数</t>
  </si>
  <si>
    <t>教室数</t>
  </si>
  <si>
    <t>総数</t>
  </si>
  <si>
    <t>男</t>
  </si>
  <si>
    <t>女</t>
  </si>
  <si>
    <t>普通</t>
  </si>
  <si>
    <t>特別</t>
  </si>
  <si>
    <t>総　　　数</t>
  </si>
  <si>
    <t xml:space="preserve"> 1.　津　　　　田</t>
  </si>
  <si>
    <t>○</t>
  </si>
  <si>
    <t>○</t>
  </si>
  <si>
    <t xml:space="preserve"> 7.　小　　　　田</t>
  </si>
  <si>
    <t xml:space="preserve"> 8.　石　　　　田</t>
  </si>
  <si>
    <t>12.　前　　　　山</t>
  </si>
  <si>
    <t>13.　多　　　　和</t>
  </si>
  <si>
    <t>休　校　中</t>
  </si>
  <si>
    <t>学校名</t>
  </si>
  <si>
    <t>生徒数</t>
  </si>
  <si>
    <t>敷地面積</t>
  </si>
  <si>
    <t>生徒１人当たり</t>
  </si>
  <si>
    <t>卒業者総数</t>
  </si>
  <si>
    <t>進学者</t>
  </si>
  <si>
    <t>就職者</t>
  </si>
  <si>
    <t>　１６</t>
  </si>
  <si>
    <t xml:space="preserve">  １８</t>
  </si>
  <si>
    <t xml:space="preserve">  ２０</t>
  </si>
  <si>
    <t xml:space="preserve">  ２２</t>
  </si>
  <si>
    <t>（単位：人）</t>
  </si>
  <si>
    <t>区分</t>
  </si>
  <si>
    <t>平成１４年度</t>
  </si>
  <si>
    <t>１６</t>
  </si>
  <si>
    <t>１８</t>
  </si>
  <si>
    <t>２０</t>
  </si>
  <si>
    <t>２２</t>
  </si>
  <si>
    <t>運動場</t>
  </si>
  <si>
    <t>体育館</t>
  </si>
  <si>
    <t>-</t>
  </si>
  <si>
    <t>資料：市生涯学習課</t>
  </si>
  <si>
    <t>（１）体育館</t>
  </si>
  <si>
    <t>施設名</t>
  </si>
  <si>
    <t>津田体育館</t>
  </si>
  <si>
    <t>津田北山体育館</t>
  </si>
  <si>
    <t>大川体育館</t>
  </si>
  <si>
    <t>寒川体育館</t>
  </si>
  <si>
    <t>神前体育館</t>
  </si>
  <si>
    <t>志度総合運動公園</t>
  </si>
  <si>
    <t>長尾総合公園コテージ</t>
  </si>
  <si>
    <t>石田運動公園</t>
  </si>
  <si>
    <t>神前運動公園</t>
  </si>
  <si>
    <t>伊勢運動広場</t>
  </si>
  <si>
    <t>野間田運動広場</t>
  </si>
  <si>
    <t>下所運動広場</t>
  </si>
  <si>
    <t>（３）武道館</t>
  </si>
  <si>
    <t>津田柔剣道場</t>
  </si>
  <si>
    <t>大川武道館</t>
  </si>
  <si>
    <t>志度武道館</t>
  </si>
  <si>
    <t>飛翔の館</t>
  </si>
  <si>
    <t>さぬき市民プール</t>
  </si>
  <si>
    <t>Ｂ＆Ｇ海洋センター体育館</t>
  </si>
  <si>
    <t>Ｂ＆Ｇ海洋センター水泳プール</t>
  </si>
  <si>
    <t>Ｂ＆Ｇ海洋センター艇庫</t>
  </si>
  <si>
    <t>さぬき市公民館（津田公民館）</t>
  </si>
  <si>
    <t>津田公民館北山分館</t>
  </si>
  <si>
    <t>大川公民館</t>
  </si>
  <si>
    <t>志度公民館</t>
  </si>
  <si>
    <t>志度公民館鴨部分館</t>
  </si>
  <si>
    <t>志度公民館末分館</t>
  </si>
  <si>
    <t>寒川公民館</t>
  </si>
  <si>
    <t>長尾公民館</t>
  </si>
  <si>
    <t>長尾公民館造田分館</t>
  </si>
  <si>
    <t>長尾公民館多和分館</t>
  </si>
  <si>
    <t>長尾公民館前山分館</t>
  </si>
  <si>
    <t>長尾公民館昭和分館</t>
  </si>
  <si>
    <t>（単位：人）</t>
  </si>
  <si>
    <t>２３</t>
  </si>
  <si>
    <t>志度働く婦人の家</t>
  </si>
  <si>
    <t>津田働く婦人の家</t>
  </si>
  <si>
    <t>大ホール</t>
  </si>
  <si>
    <t>会議室・研修室</t>
  </si>
  <si>
    <t>津田多目的研修集会施設体育館</t>
  </si>
  <si>
    <t>生涯学習館</t>
  </si>
  <si>
    <t>南川自然の家</t>
  </si>
  <si>
    <t>門入工房</t>
  </si>
  <si>
    <t>歴史民俗資料館</t>
  </si>
  <si>
    <t>21世紀館さんがわ（文化資料展示館）</t>
  </si>
  <si>
    <t>雨滝自然科学館</t>
  </si>
  <si>
    <t>生涯スポーツ広場</t>
  </si>
  <si>
    <t>屋内ゲートボール場</t>
  </si>
  <si>
    <t>総　　数</t>
  </si>
  <si>
    <t>有形文化財</t>
  </si>
  <si>
    <t>無形文化財</t>
  </si>
  <si>
    <t>民俗</t>
  </si>
  <si>
    <t>記念物</t>
  </si>
  <si>
    <t>登録有形</t>
  </si>
  <si>
    <t>選択無形</t>
  </si>
  <si>
    <t>建造物</t>
  </si>
  <si>
    <t>絵画</t>
  </si>
  <si>
    <t>彫刻</t>
  </si>
  <si>
    <t>工芸品</t>
  </si>
  <si>
    <t>書跡</t>
  </si>
  <si>
    <t>典籍</t>
  </si>
  <si>
    <t>古文書</t>
  </si>
  <si>
    <t>考古資料</t>
  </si>
  <si>
    <t>歴史資料</t>
  </si>
  <si>
    <t>有形民俗文化財</t>
  </si>
  <si>
    <t>無形民俗文化財</t>
  </si>
  <si>
    <t>史　　跡</t>
  </si>
  <si>
    <t>名　　勝</t>
  </si>
  <si>
    <t>天然記念物</t>
  </si>
  <si>
    <t>国指定</t>
  </si>
  <si>
    <t>市指定</t>
  </si>
  <si>
    <t>区　分</t>
  </si>
  <si>
    <t>（単位：日・冊・点・人・件）</t>
  </si>
  <si>
    <t>年   度</t>
  </si>
  <si>
    <t>１６</t>
  </si>
  <si>
    <t>１８</t>
  </si>
  <si>
    <t>２０</t>
  </si>
  <si>
    <t>２２</t>
  </si>
  <si>
    <t>入館者数</t>
  </si>
  <si>
    <t>‐</t>
  </si>
  <si>
    <t>本　館　開　館　日　数</t>
  </si>
  <si>
    <t>総資料数</t>
  </si>
  <si>
    <t>うち一般図書</t>
  </si>
  <si>
    <t>‐</t>
  </si>
  <si>
    <t>うち児童図書</t>
  </si>
  <si>
    <t>うち郷土資料</t>
  </si>
  <si>
    <t>図書年間購入冊数</t>
  </si>
  <si>
    <t>雑誌年間購入種数</t>
  </si>
  <si>
    <t>新聞年間購入種数</t>
  </si>
  <si>
    <t>　　　　うち児童</t>
  </si>
  <si>
    <t>新規登録者数</t>
  </si>
  <si>
    <t>個人貸出数</t>
  </si>
  <si>
    <t>団体貸出冊数</t>
  </si>
  <si>
    <t>予約(リクエスト)件数</t>
  </si>
  <si>
    <t>相談(レファレンス)件数</t>
  </si>
  <si>
    <t>資料：寒川図書館</t>
  </si>
  <si>
    <t>区分</t>
  </si>
  <si>
    <t>１５</t>
  </si>
  <si>
    <t>１６</t>
  </si>
  <si>
    <t>１７</t>
  </si>
  <si>
    <t>１８</t>
  </si>
  <si>
    <t>火災種別</t>
  </si>
  <si>
    <t>総　　　数</t>
  </si>
  <si>
    <t>建　　　物</t>
  </si>
  <si>
    <t>林　　　野</t>
  </si>
  <si>
    <t>車　　　両</t>
  </si>
  <si>
    <t>船　　　舶</t>
  </si>
  <si>
    <t>そ　の　他</t>
  </si>
  <si>
    <t>焼損棟数</t>
  </si>
  <si>
    <t>全　　　焼</t>
  </si>
  <si>
    <t>半　　　焼</t>
  </si>
  <si>
    <t>部　分　焼</t>
  </si>
  <si>
    <t>ぼ　　　や</t>
  </si>
  <si>
    <t>死　　　者</t>
  </si>
  <si>
    <t>負　傷　者</t>
  </si>
  <si>
    <t>１９</t>
  </si>
  <si>
    <t>２０</t>
  </si>
  <si>
    <t>２１</t>
  </si>
  <si>
    <t>２２</t>
  </si>
  <si>
    <t>２３</t>
  </si>
  <si>
    <t>資料：大川広域消防本部</t>
  </si>
  <si>
    <t>焼損
面積</t>
  </si>
  <si>
    <t>建　物</t>
  </si>
  <si>
    <t>床面積</t>
  </si>
  <si>
    <t>表面積</t>
  </si>
  <si>
    <t>計</t>
  </si>
  <si>
    <t>林　  野</t>
  </si>
  <si>
    <t>損害額</t>
  </si>
  <si>
    <t>総　  額</t>
  </si>
  <si>
    <t>建　  物</t>
  </si>
  <si>
    <t>林　  野</t>
  </si>
  <si>
    <t>車　  両</t>
  </si>
  <si>
    <t>船　  舶</t>
  </si>
  <si>
    <t>爆　  発</t>
  </si>
  <si>
    <t>そ の 他</t>
  </si>
  <si>
    <t>焼損
面積</t>
  </si>
  <si>
    <t>床面積</t>
  </si>
  <si>
    <t>表面積</t>
  </si>
  <si>
    <t>林　  野</t>
  </si>
  <si>
    <t>損害額</t>
  </si>
  <si>
    <t>総　  額</t>
  </si>
  <si>
    <t>建　  物</t>
  </si>
  <si>
    <t>車　  両</t>
  </si>
  <si>
    <t>船　  舶</t>
  </si>
  <si>
    <t>そ の 他</t>
  </si>
  <si>
    <t>(単位：件）</t>
  </si>
  <si>
    <r>
      <t>平成１４</t>
    </r>
    <r>
      <rPr>
        <sz val="10"/>
        <rFont val="ＭＳ ゴシック"/>
        <family val="3"/>
      </rPr>
      <t>年</t>
    </r>
  </si>
  <si>
    <t>１５</t>
  </si>
  <si>
    <t>１７</t>
  </si>
  <si>
    <t>　　　　　　　　種別
原因別</t>
  </si>
  <si>
    <t>建物</t>
  </si>
  <si>
    <t>車両</t>
  </si>
  <si>
    <t>建物
車両
以外</t>
  </si>
  <si>
    <r>
      <t>た　</t>
    </r>
    <r>
      <rPr>
        <sz val="10"/>
        <rFont val="ＭＳ ゴシック"/>
        <family val="3"/>
      </rPr>
      <t xml:space="preserve"> ば 　こ</t>
    </r>
  </si>
  <si>
    <t>こ 　ん　 ろ</t>
  </si>
  <si>
    <t>風呂・かまど</t>
  </si>
  <si>
    <t>ス ト ー ブ</t>
  </si>
  <si>
    <t>ボ　イ　ラー</t>
  </si>
  <si>
    <t>煙突</t>
  </si>
  <si>
    <t>排気管</t>
  </si>
  <si>
    <t>電灯・電話等の配線</t>
  </si>
  <si>
    <t>火遊び</t>
  </si>
  <si>
    <t>たき火</t>
  </si>
  <si>
    <t>ローソク</t>
  </si>
  <si>
    <t>衝突の火花</t>
  </si>
  <si>
    <t>放火</t>
  </si>
  <si>
    <t>不明</t>
  </si>
  <si>
    <t>１９</t>
  </si>
  <si>
    <t>２０</t>
  </si>
  <si>
    <t>２１</t>
  </si>
  <si>
    <t>２２</t>
  </si>
  <si>
    <t>２３</t>
  </si>
  <si>
    <r>
      <t>た　</t>
    </r>
    <r>
      <rPr>
        <sz val="10"/>
        <rFont val="ＭＳ ゴシック"/>
        <family val="3"/>
      </rPr>
      <t xml:space="preserve"> ば 　こ</t>
    </r>
  </si>
  <si>
    <t>こ 　ん　 ろ</t>
  </si>
  <si>
    <t>風呂・かまど</t>
  </si>
  <si>
    <t>ス ト ー ブ</t>
  </si>
  <si>
    <t>ボ　イ　ラー</t>
  </si>
  <si>
    <t>ローソク</t>
  </si>
  <si>
    <t>　　　（単位：件）</t>
  </si>
  <si>
    <t>区　　　分</t>
  </si>
  <si>
    <t>１５</t>
  </si>
  <si>
    <t>総　　　　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</si>
  <si>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</si>
  <si>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</si>
  <si>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</si>
  <si>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</si>
  <si>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</si>
  <si>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</si>
  <si>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</si>
  <si>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</si>
  <si>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</si>
  <si>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</si>
  <si>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</si>
  <si>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</si>
  <si>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１９</t>
  </si>
  <si>
    <t>２１</t>
  </si>
  <si>
    <t>２３</t>
  </si>
  <si>
    <t>（単位：件）</t>
  </si>
  <si>
    <t>火　　　　　災</t>
  </si>
  <si>
    <t>自　然　災　害</t>
  </si>
  <si>
    <t>水　　　　　難</t>
  </si>
  <si>
    <t>交　通　事　故</t>
  </si>
  <si>
    <t>労　働　災　害</t>
  </si>
  <si>
    <t>運　動　競　技</t>
  </si>
  <si>
    <t>一　般　負　傷</t>
  </si>
  <si>
    <t>加　　　　　害</t>
  </si>
  <si>
    <t>自　損　行　為</t>
  </si>
  <si>
    <t>急　　　　　病</t>
  </si>
  <si>
    <t>そ　　の　　他</t>
  </si>
  <si>
    <t>火　　　　　災</t>
  </si>
  <si>
    <t>自　然　災　害</t>
  </si>
  <si>
    <t>水　　　　　難</t>
  </si>
  <si>
    <t>交　通　事　故</t>
  </si>
  <si>
    <t>労　働　災　害</t>
  </si>
  <si>
    <t>運　動　競　技</t>
  </si>
  <si>
    <t>一　般　負　傷</t>
  </si>
  <si>
    <t>加　　　　　害</t>
  </si>
  <si>
    <t>自　損　行　為</t>
  </si>
  <si>
    <t>急　　　　　病</t>
  </si>
  <si>
    <t>そ　　の　　他</t>
  </si>
  <si>
    <t>　　資料：大川広域消防本部</t>
  </si>
  <si>
    <t>平成２３年４月１日現在</t>
  </si>
  <si>
    <t>現状・整備状況</t>
  </si>
  <si>
    <t>　　消    防    署    所</t>
  </si>
  <si>
    <t>消防車両</t>
  </si>
  <si>
    <t>消防ポンプ自動車</t>
  </si>
  <si>
    <t>　１０台</t>
  </si>
  <si>
    <t>はしご自動車</t>
  </si>
  <si>
    <t>　１台</t>
  </si>
  <si>
    <t>化学消防車</t>
  </si>
  <si>
    <t>　０台</t>
  </si>
  <si>
    <t>三点セット</t>
  </si>
  <si>
    <t>　０セット</t>
  </si>
  <si>
    <t>消防艇</t>
  </si>
  <si>
    <t>　０艇</t>
  </si>
  <si>
    <t>特殊車等</t>
  </si>
  <si>
    <t>　８台</t>
  </si>
  <si>
    <t>救急自動車</t>
  </si>
  <si>
    <t>　５台</t>
  </si>
  <si>
    <t>救助工作車</t>
  </si>
  <si>
    <t>合　　　計</t>
  </si>
  <si>
    <t>消防職員</t>
  </si>
  <si>
    <t>人員</t>
  </si>
  <si>
    <t>　９５名</t>
  </si>
  <si>
    <t>通信員</t>
  </si>
  <si>
    <t>　８名</t>
  </si>
  <si>
    <t>消防司令長等</t>
  </si>
  <si>
    <t>　２名</t>
  </si>
  <si>
    <t>庶務の処理等の人員</t>
  </si>
  <si>
    <t>予防事務の要員</t>
  </si>
  <si>
    <t>危険物事務の要員</t>
  </si>
  <si>
    <t>(単位：千円)</t>
  </si>
  <si>
    <t>科目</t>
  </si>
  <si>
    <t>総額</t>
  </si>
  <si>
    <t>一　般　会　計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</si>
  <si>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</si>
  <si>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</si>
  <si>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</si>
  <si>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</si>
  <si>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</si>
  <si>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</si>
  <si>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</si>
  <si>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</si>
  <si>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</si>
  <si>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</si>
  <si>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</si>
  <si>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</si>
  <si>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</si>
  <si>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</si>
  <si>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</si>
  <si>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</si>
  <si>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</si>
  <si>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</si>
  <si>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</si>
  <si>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</si>
  <si>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</si>
  <si>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特別会計</t>
  </si>
  <si>
    <t>津田診療所</t>
  </si>
  <si>
    <t>ｻｲｸﾘﾝｸﾞﾀｰﾐﾅﾙ</t>
  </si>
  <si>
    <t>ＣＡＴＶ</t>
  </si>
  <si>
    <t>企業会計</t>
  </si>
  <si>
    <t>市病院事業</t>
  </si>
  <si>
    <t>収益的収入</t>
  </si>
  <si>
    <t>資本的収入</t>
  </si>
  <si>
    <t>水道事業</t>
  </si>
  <si>
    <t>収益的収入</t>
  </si>
  <si>
    <t>資本的収入</t>
  </si>
  <si>
    <t>当初予算額</t>
  </si>
  <si>
    <t>水道事業</t>
  </si>
  <si>
    <t>（単位：千円）</t>
  </si>
  <si>
    <t>当初予算額</t>
  </si>
  <si>
    <t>１９</t>
  </si>
  <si>
    <t>２０</t>
  </si>
  <si>
    <t>２１</t>
  </si>
  <si>
    <t>２２</t>
  </si>
  <si>
    <t>総額</t>
  </si>
  <si>
    <t>一般会計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</si>
  <si>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</si>
  <si>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</si>
  <si>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</si>
  <si>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</si>
  <si>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</si>
  <si>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</si>
  <si>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</si>
  <si>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国民健康保険</t>
  </si>
  <si>
    <t>老人保健</t>
  </si>
  <si>
    <t>ＣＡＴＶ</t>
  </si>
  <si>
    <t>企業会計</t>
  </si>
  <si>
    <t>市病院事業</t>
  </si>
  <si>
    <t>収益的支出</t>
  </si>
  <si>
    <t>資本的支出</t>
  </si>
  <si>
    <t>水道事業</t>
  </si>
  <si>
    <t>１５</t>
  </si>
  <si>
    <t>１６</t>
  </si>
  <si>
    <t>１７</t>
  </si>
  <si>
    <t>１８</t>
  </si>
  <si>
    <t>一般会計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</si>
  <si>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</si>
  <si>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</si>
  <si>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</si>
  <si>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</si>
  <si>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</si>
  <si>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</si>
  <si>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</si>
  <si>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ｻｲｸﾘﾝｸﾞﾀｰﾐﾅﾙ</t>
  </si>
  <si>
    <r>
      <t>平成２３年</t>
    </r>
    <r>
      <rPr>
        <sz val="10"/>
        <rFont val="ＭＳ ゴシック"/>
        <family val="3"/>
      </rPr>
      <t>４月１日現在（単位：人）</t>
    </r>
  </si>
  <si>
    <t>区　　　分</t>
  </si>
  <si>
    <t>人　　　数</t>
  </si>
  <si>
    <t>１．市長の事務部門の職員</t>
  </si>
  <si>
    <t>２．議会の事務部門の職員</t>
  </si>
  <si>
    <t>３．監査委員の事務部門の職員</t>
  </si>
  <si>
    <t>４．教育委員会の事務部門の職員</t>
  </si>
  <si>
    <t>５．選挙管理委員会の事務部門の職員</t>
  </si>
  <si>
    <t>(兼)</t>
  </si>
  <si>
    <t>７．消防の事務部門の職員</t>
  </si>
  <si>
    <t>８．公営企業の事務部門の職員</t>
  </si>
  <si>
    <t>計</t>
  </si>
  <si>
    <t>資料：市秘書広報課</t>
  </si>
  <si>
    <t>各年４月１日現在（単位：人）</t>
  </si>
  <si>
    <t>年　次</t>
  </si>
  <si>
    <t>総　数</t>
  </si>
  <si>
    <t>税務職</t>
  </si>
  <si>
    <t>企業職</t>
  </si>
  <si>
    <t>教育職</t>
  </si>
  <si>
    <t>２０</t>
  </si>
  <si>
    <t>（単位：人）</t>
  </si>
  <si>
    <t>区分</t>
  </si>
  <si>
    <t>１６</t>
  </si>
  <si>
    <t>１８</t>
  </si>
  <si>
    <t>２０</t>
  </si>
  <si>
    <t>２２</t>
  </si>
  <si>
    <t>２３</t>
  </si>
  <si>
    <t>剣道場</t>
  </si>
  <si>
    <t>‐</t>
  </si>
  <si>
    <t>青少年交流プラザ</t>
  </si>
  <si>
    <t>（注）利用者数は延べ人数である。</t>
  </si>
  <si>
    <t>県指定</t>
  </si>
  <si>
    <t>インターネット利用件数</t>
  </si>
  <si>
    <t>蔵書冊数</t>
  </si>
  <si>
    <t>個人貸出登録人数</t>
  </si>
  <si>
    <t>団体貸出数</t>
  </si>
  <si>
    <t>パソコン利用件数</t>
  </si>
  <si>
    <t>2　地勢</t>
  </si>
  <si>
    <t>総面積</t>
  </si>
  <si>
    <t>南北</t>
  </si>
  <si>
    <t>東西</t>
  </si>
  <si>
    <t>158.90㎢</t>
  </si>
  <si>
    <t>１　市域</t>
  </si>
  <si>
    <t>　　年月日</t>
  </si>
  <si>
    <t>合併の経緯</t>
  </si>
  <si>
    <t>本庁支所（旧町役場）の位置</t>
  </si>
  <si>
    <t>津田地区</t>
  </si>
  <si>
    <t>大川地区</t>
  </si>
  <si>
    <t>志度地区</t>
  </si>
  <si>
    <t>寒川地区</t>
  </si>
  <si>
    <t>長尾地区</t>
  </si>
  <si>
    <t>地区名</t>
  </si>
  <si>
    <t>5　用途区域</t>
  </si>
  <si>
    <t>各年１月１日現在（単位：㎡・％）</t>
  </si>
  <si>
    <t>区  分</t>
  </si>
  <si>
    <t>平成１６年</t>
  </si>
  <si>
    <t>平成１８年</t>
  </si>
  <si>
    <t>平成２０年</t>
  </si>
  <si>
    <t>平成２２年</t>
  </si>
  <si>
    <t>内
訳</t>
  </si>
  <si>
    <t>内
訳</t>
  </si>
  <si>
    <t>ゴルフ場
等の用地</t>
  </si>
  <si>
    <t>6　用途別農地転用状況の推移</t>
  </si>
  <si>
    <t>-</t>
  </si>
  <si>
    <t>　その他の国数</t>
  </si>
  <si>
    <t>29　魚種別漁獲量</t>
  </si>
  <si>
    <t>30　漁業種類別漁獲量</t>
  </si>
  <si>
    <t>津田地区</t>
  </si>
  <si>
    <t>大川地区</t>
  </si>
  <si>
    <t>寒川地区</t>
  </si>
  <si>
    <t>長尾地区</t>
  </si>
  <si>
    <t>資料：市福祉総務課</t>
  </si>
  <si>
    <t>各年４月１日現在（単位：人）</t>
  </si>
  <si>
    <t>-</t>
  </si>
  <si>
    <t>-</t>
  </si>
  <si>
    <t>介護給付</t>
  </si>
  <si>
    <t>合計</t>
  </si>
  <si>
    <t>-</t>
  </si>
  <si>
    <t>-</t>
  </si>
  <si>
    <t>　　　　（単位：人・倍・％）</t>
  </si>
  <si>
    <t>年度</t>
  </si>
  <si>
    <t>新規求人数</t>
  </si>
  <si>
    <t>就職件数</t>
  </si>
  <si>
    <t>新規就職率</t>
  </si>
  <si>
    <t>(Ａ)</t>
  </si>
  <si>
    <t>(Ｂ)</t>
  </si>
  <si>
    <t>(Ｃ)</t>
  </si>
  <si>
    <t>（Ｂ/Ａ）</t>
  </si>
  <si>
    <t>（Ｃ/Ａ)</t>
  </si>
  <si>
    <t>資料：さぬき公共職業安定所</t>
  </si>
  <si>
    <t>-</t>
  </si>
  <si>
    <t>-</t>
  </si>
  <si>
    <t>新規求職 
申込件数</t>
  </si>
  <si>
    <t>（注）（Ａ）～（Ｃ）は、月当たりの平均値である。</t>
  </si>
  <si>
    <r>
      <t>新規求人</t>
    </r>
    <r>
      <rPr>
        <sz val="10"/>
        <rFont val="ＭＳ ゴシック"/>
        <family val="3"/>
      </rPr>
      <t>倍</t>
    </r>
    <r>
      <rPr>
        <sz val="10"/>
        <rFont val="ＭＳ ゴシック"/>
        <family val="3"/>
      </rPr>
      <t>率</t>
    </r>
  </si>
  <si>
    <t>資料：（公社）香川県シルバー人材センター連合会</t>
  </si>
  <si>
    <t xml:space="preserve">           　　　　　　　　　　　　　　　　　　　　　                  　　　   　　　　　　　　</t>
  </si>
  <si>
    <t>各年１０月１日現在</t>
  </si>
  <si>
    <t>面　　積</t>
  </si>
  <si>
    <t>世帯数</t>
  </si>
  <si>
    <t>人　口</t>
  </si>
  <si>
    <t>性　　比</t>
  </si>
  <si>
    <t>人口密度</t>
  </si>
  <si>
    <t>備考</t>
  </si>
  <si>
    <r>
      <t>（k</t>
    </r>
    <r>
      <rPr>
        <sz val="11"/>
        <color indexed="8"/>
        <rFont val="ＭＳ Ｐゴシック"/>
        <family val="3"/>
      </rPr>
      <t>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）</t>
    </r>
  </si>
  <si>
    <t>総　　数</t>
  </si>
  <si>
    <t>男</t>
  </si>
  <si>
    <t>女</t>
  </si>
  <si>
    <t>(女=100)</t>
  </si>
  <si>
    <r>
      <t>(１</t>
    </r>
    <r>
      <rPr>
        <sz val="11"/>
        <color indexed="8"/>
        <rFont val="ＭＳ Ｐゴシック"/>
        <family val="3"/>
      </rPr>
      <t>km</t>
    </r>
    <r>
      <rPr>
        <vertAlign val="superscript"/>
        <sz val="10"/>
        <rFont val="ＭＳ ゴシック"/>
        <family val="3"/>
      </rPr>
      <t>2</t>
    </r>
    <r>
      <rPr>
        <sz val="10"/>
        <rFont val="ＭＳ ゴシック"/>
        <family val="3"/>
      </rPr>
      <t>につき</t>
    </r>
    <r>
      <rPr>
        <sz val="11"/>
        <color indexed="8"/>
        <rFont val="ＭＳ Ｐゴシック"/>
        <family val="3"/>
      </rPr>
      <t>)</t>
    </r>
  </si>
  <si>
    <t>平成14年</t>
  </si>
  <si>
    <t>国勢調査</t>
  </si>
  <si>
    <t>　　　　</t>
  </si>
  <si>
    <t>(単位：人）</t>
  </si>
  <si>
    <t>年　　次</t>
  </si>
  <si>
    <t>自然動態</t>
  </si>
  <si>
    <t>社会動態</t>
  </si>
  <si>
    <t>人口増減</t>
  </si>
  <si>
    <t>月　　別</t>
  </si>
  <si>
    <t>出　生</t>
  </si>
  <si>
    <t>死　亡</t>
  </si>
  <si>
    <t>自然増減</t>
  </si>
  <si>
    <t>転　入</t>
  </si>
  <si>
    <t>転　出</t>
  </si>
  <si>
    <t>社会増減</t>
  </si>
  <si>
    <t>資料：人口移動調査</t>
  </si>
  <si>
    <t>　　　　　　各年１０月１日現在（単位：人・％）</t>
  </si>
  <si>
    <r>
      <t>区</t>
    </r>
    <r>
      <rPr>
        <sz val="11"/>
        <color indexed="8"/>
        <rFont val="ＭＳ Ｐゴシック"/>
        <family val="3"/>
      </rPr>
      <t xml:space="preserve">  </t>
    </r>
    <r>
      <rPr>
        <sz val="10"/>
        <rFont val="ＭＳ ゴシック"/>
        <family val="3"/>
      </rPr>
      <t>分</t>
    </r>
  </si>
  <si>
    <t>平成１７年</t>
  </si>
  <si>
    <t>平成２２年</t>
  </si>
  <si>
    <t>総　数</t>
  </si>
  <si>
    <t>男</t>
  </si>
  <si>
    <t>女</t>
  </si>
  <si>
    <t xml:space="preserve"> 総数</t>
  </si>
  <si>
    <t>　 0～ 4歳</t>
  </si>
  <si>
    <t>　 5～ 9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</si>
  <si>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</si>
  <si>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</si>
  <si>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</si>
  <si>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</si>
  <si>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</si>
  <si>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</si>
  <si>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</si>
  <si>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</si>
  <si>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</si>
  <si>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</si>
  <si>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</si>
  <si>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</si>
  <si>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</si>
  <si>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</si>
  <si>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</si>
  <si>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</si>
  <si>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</si>
  <si>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95～99</t>
  </si>
  <si>
    <t>　100歳以上</t>
  </si>
  <si>
    <t>　年齢不詳</t>
  </si>
  <si>
    <t>再掲</t>
  </si>
  <si>
    <t>　　15歳未満</t>
  </si>
  <si>
    <t>　　15～64歳</t>
  </si>
  <si>
    <t>　　65歳以上</t>
  </si>
  <si>
    <t>　　年齢不詳</t>
  </si>
  <si>
    <t>年齢別割合</t>
  </si>
  <si>
    <t>各年１０月１日現在（単位：世帯・人）</t>
  </si>
  <si>
    <t>区　分</t>
  </si>
  <si>
    <t>平成１７年国勢調査</t>
  </si>
  <si>
    <t>２２年国勢調査</t>
  </si>
  <si>
    <t>増減</t>
  </si>
  <si>
    <t>世帯数</t>
  </si>
  <si>
    <t>人　口</t>
  </si>
  <si>
    <t>男</t>
  </si>
  <si>
    <t>女</t>
  </si>
  <si>
    <t>人　口</t>
  </si>
  <si>
    <t>総　　　数</t>
  </si>
  <si>
    <t>　津田町津田</t>
  </si>
  <si>
    <t>　津田町鶴羽</t>
  </si>
  <si>
    <t>　大川町南川</t>
  </si>
  <si>
    <t>　大川町富田中</t>
  </si>
  <si>
    <t>　大川町富田西</t>
  </si>
  <si>
    <t>　大川町富田東</t>
  </si>
  <si>
    <t>　大川町田面</t>
  </si>
  <si>
    <t>　志度</t>
  </si>
  <si>
    <t>　末</t>
  </si>
  <si>
    <t>　鴨庄</t>
  </si>
  <si>
    <t>　小田</t>
  </si>
  <si>
    <t>　鴨部</t>
  </si>
  <si>
    <t>　寒川町石田東</t>
  </si>
  <si>
    <t>　寒川町石田西</t>
  </si>
  <si>
    <t>　寒川町神前</t>
  </si>
  <si>
    <t>　昭和</t>
  </si>
  <si>
    <t>　造田宮西</t>
  </si>
  <si>
    <t>　造田是弘</t>
  </si>
  <si>
    <t>　造田野間田</t>
  </si>
  <si>
    <t>　造田乙井</t>
  </si>
  <si>
    <t>　長尾西</t>
  </si>
  <si>
    <t>　長尾東</t>
  </si>
  <si>
    <t>　長尾名</t>
  </si>
  <si>
    <t>　前山</t>
  </si>
  <si>
    <t>　多和</t>
  </si>
  <si>
    <t>労　　　　働　　　　力　　　　人　　　　口</t>
  </si>
  <si>
    <t>非　労　働　力　人　口</t>
  </si>
  <si>
    <t>不詳</t>
  </si>
  <si>
    <t>年次</t>
  </si>
  <si>
    <t>就　　　　業　　　　者　　　　数</t>
  </si>
  <si>
    <t>家事</t>
  </si>
  <si>
    <t>通学</t>
  </si>
  <si>
    <t>その他</t>
  </si>
  <si>
    <t>主に</t>
  </si>
  <si>
    <t>家事の</t>
  </si>
  <si>
    <t>通学の</t>
  </si>
  <si>
    <t>休業者</t>
  </si>
  <si>
    <t>完全</t>
  </si>
  <si>
    <t>男女別</t>
  </si>
  <si>
    <t>ほか</t>
  </si>
  <si>
    <t>かたわ</t>
  </si>
  <si>
    <t>失業者</t>
  </si>
  <si>
    <t>仕事</t>
  </si>
  <si>
    <t>ら仕事</t>
  </si>
  <si>
    <t>平成１７年</t>
  </si>
  <si>
    <t>男</t>
  </si>
  <si>
    <t>女</t>
  </si>
  <si>
    <t>２２</t>
  </si>
  <si>
    <t>総　　数</t>
  </si>
  <si>
    <t>１人</t>
  </si>
  <si>
    <t>２人</t>
  </si>
  <si>
    <t>３人</t>
  </si>
  <si>
    <t>４人</t>
  </si>
  <si>
    <t>５人</t>
  </si>
  <si>
    <t>６人</t>
  </si>
  <si>
    <t>７人以上</t>
  </si>
  <si>
    <t>資料：国勢調査</t>
  </si>
  <si>
    <t>（単位：事業所・人）</t>
  </si>
  <si>
    <t>産業大分類</t>
  </si>
  <si>
    <t>民営</t>
  </si>
  <si>
    <t>事業所数</t>
  </si>
  <si>
    <t>従業者数</t>
  </si>
  <si>
    <t>21　経営耕地規模別農家数</t>
  </si>
  <si>
    <t>年次・区分</t>
  </si>
  <si>
    <t>0.1～0.3</t>
  </si>
  <si>
    <t>0.3～0.5</t>
  </si>
  <si>
    <t>0.5～1.0</t>
  </si>
  <si>
    <t>1.0～1.5</t>
  </si>
  <si>
    <t>旧津田町</t>
  </si>
  <si>
    <t>旧大川町</t>
  </si>
  <si>
    <t>旧志度町</t>
  </si>
  <si>
    <t>旧寒川町</t>
  </si>
  <si>
    <t>旧長尾町</t>
  </si>
  <si>
    <t>1.5～2.0</t>
  </si>
  <si>
    <t>2.0～3.0</t>
  </si>
  <si>
    <t>3.0～5.0</t>
  </si>
  <si>
    <t>5ha以上</t>
  </si>
  <si>
    <r>
      <t>資料：</t>
    </r>
    <r>
      <rPr>
        <sz val="11"/>
        <color indexed="8"/>
        <rFont val="ＭＳ Ｐゴシック"/>
        <family val="3"/>
      </rPr>
      <t>農林業センサス</t>
    </r>
    <r>
      <rPr>
        <sz val="10"/>
        <rFont val="ＭＳ ゴシック"/>
        <family val="3"/>
      </rPr>
      <t>　　　　　　　　　　　　　　　　　　　　　　　　　　　　　　　　</t>
    </r>
  </si>
  <si>
    <t>各年１２月３１日現在（単位：事業所・人・万円）</t>
  </si>
  <si>
    <t>年次</t>
  </si>
  <si>
    <t>事業所数</t>
  </si>
  <si>
    <t>従　　業　　者　　数</t>
  </si>
  <si>
    <t>常用労働者</t>
  </si>
  <si>
    <t>個人事業主及び</t>
  </si>
  <si>
    <t>合　計</t>
  </si>
  <si>
    <t>無給家族従業者</t>
  </si>
  <si>
    <t>男</t>
  </si>
  <si>
    <t>女</t>
  </si>
  <si>
    <t>計</t>
  </si>
  <si>
    <t>平成 １４年</t>
  </si>
  <si>
    <t>１５</t>
  </si>
  <si>
    <t>１６</t>
  </si>
  <si>
    <t>製造品出荷額等</t>
  </si>
  <si>
    <t>現金給与　総　額</t>
  </si>
  <si>
    <t>原材料・燃料・電力の使用額及び委託生産費</t>
  </si>
  <si>
    <t>付加　　　価値額</t>
  </si>
  <si>
    <t>製造品　　　　出荷額</t>
  </si>
  <si>
    <t>加工賃　　収入額</t>
  </si>
  <si>
    <t>修理料　　収入額</t>
  </si>
  <si>
    <t>その他の　　収入額</t>
  </si>
  <si>
    <t>合　計</t>
  </si>
  <si>
    <t>１５</t>
  </si>
  <si>
    <t>１６</t>
  </si>
  <si>
    <t>-</t>
  </si>
  <si>
    <t>（注）従業者4人以上の事業所についての集計である。</t>
  </si>
  <si>
    <t>　　　資料：工業統計調査</t>
  </si>
  <si>
    <t>産業分類</t>
  </si>
  <si>
    <r>
      <t xml:space="preserve"> </t>
    </r>
    <r>
      <rPr>
        <sz val="11"/>
        <color indexed="8"/>
        <rFont val="ＭＳ Ｐゴシック"/>
        <family val="3"/>
      </rPr>
      <t>09</t>
    </r>
    <r>
      <rPr>
        <sz val="10"/>
        <rFont val="ＭＳ ゴシック"/>
        <family val="3"/>
      </rPr>
      <t>～</t>
    </r>
    <r>
      <rPr>
        <sz val="11"/>
        <color indexed="8"/>
        <rFont val="ＭＳ Ｐゴシック"/>
        <family val="3"/>
      </rPr>
      <t xml:space="preserve">10 </t>
    </r>
    <r>
      <rPr>
        <sz val="10"/>
        <rFont val="ＭＳ ゴシック"/>
        <family val="3"/>
      </rPr>
      <t>食料品・飲料・飼料製造業</t>
    </r>
  </si>
  <si>
    <r>
      <t xml:space="preserve"> 1</t>
    </r>
    <r>
      <rPr>
        <sz val="11"/>
        <color indexed="8"/>
        <rFont val="ＭＳ Ｐゴシック"/>
        <family val="3"/>
      </rPr>
      <t>1</t>
    </r>
    <r>
      <rPr>
        <sz val="10"/>
        <rFont val="ＭＳ ゴシック"/>
        <family val="3"/>
      </rPr>
      <t>　繊維工業</t>
    </r>
  </si>
  <si>
    <r>
      <t xml:space="preserve"> 1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衣服・その他の繊維製品製造業</t>
    </r>
  </si>
  <si>
    <r>
      <t xml:space="preserve"> 1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木材・木製品製造業</t>
    </r>
  </si>
  <si>
    <r>
      <t xml:space="preserve"> 1</t>
    </r>
    <r>
      <rPr>
        <sz val="11"/>
        <color indexed="8"/>
        <rFont val="ＭＳ Ｐゴシック"/>
        <family val="3"/>
      </rPr>
      <t>4</t>
    </r>
    <r>
      <rPr>
        <sz val="10"/>
        <rFont val="ＭＳ ゴシック"/>
        <family val="3"/>
      </rPr>
      <t>　家具・装備品製造業</t>
    </r>
  </si>
  <si>
    <r>
      <t xml:space="preserve"> 1</t>
    </r>
    <r>
      <rPr>
        <sz val="11"/>
        <color indexed="8"/>
        <rFont val="ＭＳ Ｐゴシック"/>
        <family val="3"/>
      </rPr>
      <t>5</t>
    </r>
    <r>
      <rPr>
        <sz val="10"/>
        <rFont val="ＭＳ ゴシック"/>
        <family val="3"/>
      </rPr>
      <t>　パルプ・紙・紙加工品製造業</t>
    </r>
  </si>
  <si>
    <r>
      <t xml:space="preserve"> 1</t>
    </r>
    <r>
      <rPr>
        <sz val="11"/>
        <color indexed="8"/>
        <rFont val="ＭＳ Ｐゴシック"/>
        <family val="3"/>
      </rPr>
      <t>6</t>
    </r>
    <r>
      <rPr>
        <sz val="10"/>
        <rFont val="ＭＳ ゴシック"/>
        <family val="3"/>
      </rPr>
      <t>　出版・印刷・同関連産業</t>
    </r>
  </si>
  <si>
    <r>
      <t xml:space="preserve"> </t>
    </r>
    <r>
      <rPr>
        <sz val="11"/>
        <color indexed="8"/>
        <rFont val="ＭＳ Ｐゴシック"/>
        <family val="3"/>
      </rPr>
      <t>17</t>
    </r>
    <r>
      <rPr>
        <sz val="10"/>
        <rFont val="ＭＳ ゴシック"/>
        <family val="3"/>
      </rPr>
      <t>　化学工業</t>
    </r>
  </si>
  <si>
    <r>
      <t xml:space="preserve"> </t>
    </r>
    <r>
      <rPr>
        <sz val="11"/>
        <color indexed="8"/>
        <rFont val="ＭＳ Ｐゴシック"/>
        <family val="3"/>
      </rPr>
      <t>18</t>
    </r>
    <r>
      <rPr>
        <sz val="10"/>
        <rFont val="ＭＳ ゴシック"/>
        <family val="3"/>
      </rPr>
      <t>～</t>
    </r>
    <r>
      <rPr>
        <sz val="11"/>
        <color indexed="8"/>
        <rFont val="ＭＳ Ｐゴシック"/>
        <family val="3"/>
      </rPr>
      <t xml:space="preserve">19 </t>
    </r>
    <r>
      <rPr>
        <sz val="10"/>
        <rFont val="ＭＳ ゴシック"/>
        <family val="3"/>
      </rPr>
      <t>石油･石炭･プラスチック製品</t>
    </r>
  </si>
  <si>
    <r>
      <t xml:space="preserve"> 2</t>
    </r>
    <r>
      <rPr>
        <sz val="11"/>
        <color indexed="8"/>
        <rFont val="ＭＳ Ｐゴシック"/>
        <family val="3"/>
      </rPr>
      <t>0</t>
    </r>
    <r>
      <rPr>
        <sz val="10"/>
        <rFont val="ＭＳ ゴシック"/>
        <family val="3"/>
      </rPr>
      <t>　ゴム製品製造業</t>
    </r>
  </si>
  <si>
    <r>
      <t xml:space="preserve"> 2</t>
    </r>
    <r>
      <rPr>
        <sz val="11"/>
        <color indexed="8"/>
        <rFont val="ＭＳ Ｐゴシック"/>
        <family val="3"/>
      </rPr>
      <t>1</t>
    </r>
    <r>
      <rPr>
        <sz val="10"/>
        <rFont val="ＭＳ ゴシック"/>
        <family val="3"/>
      </rPr>
      <t>　皮革製品製造業</t>
    </r>
  </si>
  <si>
    <r>
      <t xml:space="preserve"> 2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窯業・土石製品製造業</t>
    </r>
  </si>
  <si>
    <r>
      <t xml:space="preserve"> 2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鉄鋼業</t>
    </r>
  </si>
  <si>
    <r>
      <t xml:space="preserve"> 2</t>
    </r>
    <r>
      <rPr>
        <sz val="11"/>
        <color indexed="8"/>
        <rFont val="ＭＳ Ｐゴシック"/>
        <family val="3"/>
      </rPr>
      <t>4</t>
    </r>
    <r>
      <rPr>
        <sz val="10"/>
        <rFont val="ＭＳ ゴシック"/>
        <family val="3"/>
      </rPr>
      <t>　非鉄金属製造業</t>
    </r>
  </si>
  <si>
    <r>
      <t xml:space="preserve"> 2</t>
    </r>
    <r>
      <rPr>
        <sz val="11"/>
        <color indexed="8"/>
        <rFont val="ＭＳ Ｐゴシック"/>
        <family val="3"/>
      </rPr>
      <t>5</t>
    </r>
    <r>
      <rPr>
        <sz val="10"/>
        <rFont val="ＭＳ ゴシック"/>
        <family val="3"/>
      </rPr>
      <t>　金属製品製造業</t>
    </r>
  </si>
  <si>
    <r>
      <t xml:space="preserve"> 2</t>
    </r>
    <r>
      <rPr>
        <sz val="11"/>
        <color indexed="8"/>
        <rFont val="ＭＳ Ｐゴシック"/>
        <family val="3"/>
      </rPr>
      <t>6</t>
    </r>
    <r>
      <rPr>
        <sz val="10"/>
        <rFont val="ＭＳ ゴシック"/>
        <family val="3"/>
      </rPr>
      <t>　一般機械器具製造業</t>
    </r>
  </si>
  <si>
    <r>
      <t xml:space="preserve"> </t>
    </r>
    <r>
      <rPr>
        <sz val="11"/>
        <color indexed="8"/>
        <rFont val="ＭＳ Ｐゴシック"/>
        <family val="3"/>
      </rPr>
      <t>27</t>
    </r>
    <r>
      <rPr>
        <sz val="10"/>
        <rFont val="ＭＳ ゴシック"/>
        <family val="3"/>
      </rPr>
      <t>　電気機械器具製造業</t>
    </r>
  </si>
  <si>
    <t xml:space="preserve"> 28～29 情報機器・電子部品製造業</t>
  </si>
  <si>
    <t xml:space="preserve"> 30　輸送用機械器具製造業</t>
  </si>
  <si>
    <t xml:space="preserve"> 31　精密機械器具製造業</t>
  </si>
  <si>
    <t xml:space="preserve"> 32　その他の製造業</t>
  </si>
  <si>
    <t>産業分類</t>
  </si>
  <si>
    <r>
      <t xml:space="preserve"> 09　</t>
    </r>
    <r>
      <rPr>
        <sz val="10"/>
        <rFont val="ＭＳ ゴシック"/>
        <family val="3"/>
      </rPr>
      <t>食料品</t>
    </r>
  </si>
  <si>
    <t xml:space="preserve"> 10　飲料・たばこ・飼料</t>
  </si>
  <si>
    <r>
      <t xml:space="preserve"> 11</t>
    </r>
    <r>
      <rPr>
        <sz val="10"/>
        <rFont val="ＭＳ ゴシック"/>
        <family val="3"/>
      </rPr>
      <t>　繊維工業品</t>
    </r>
  </si>
  <si>
    <t xml:space="preserve"> 12　木材・木製品</t>
  </si>
  <si>
    <t xml:space="preserve"> 13　家具・装備品</t>
  </si>
  <si>
    <t xml:space="preserve"> 14　パルプ・紙・紙加工品</t>
  </si>
  <si>
    <t xml:space="preserve"> 15　印刷・同関連</t>
  </si>
  <si>
    <r>
      <t xml:space="preserve"> </t>
    </r>
    <r>
      <rPr>
        <sz val="11"/>
        <color indexed="8"/>
        <rFont val="ＭＳ Ｐゴシック"/>
        <family val="3"/>
      </rPr>
      <t>16</t>
    </r>
    <r>
      <rPr>
        <sz val="10"/>
        <rFont val="ＭＳ ゴシック"/>
        <family val="3"/>
      </rPr>
      <t>　化学工業</t>
    </r>
  </si>
  <si>
    <r>
      <t xml:space="preserve"> 17  </t>
    </r>
    <r>
      <rPr>
        <sz val="10"/>
        <rFont val="ＭＳ ゴシック"/>
        <family val="3"/>
      </rPr>
      <t>石油製品･石炭製品</t>
    </r>
  </si>
  <si>
    <r>
      <t xml:space="preserve"> </t>
    </r>
    <r>
      <rPr>
        <sz val="11"/>
        <color indexed="8"/>
        <rFont val="ＭＳ Ｐゴシック"/>
        <family val="3"/>
      </rPr>
      <t>18　</t>
    </r>
    <r>
      <rPr>
        <sz val="10"/>
        <rFont val="ＭＳ ゴシック"/>
        <family val="3"/>
      </rPr>
      <t>プラスチック製品</t>
    </r>
  </si>
  <si>
    <r>
      <t xml:space="preserve"> </t>
    </r>
    <r>
      <rPr>
        <sz val="11"/>
        <color indexed="8"/>
        <rFont val="ＭＳ Ｐゴシック"/>
        <family val="3"/>
      </rPr>
      <t>19</t>
    </r>
    <r>
      <rPr>
        <sz val="10"/>
        <rFont val="ＭＳ ゴシック"/>
        <family val="3"/>
      </rPr>
      <t>　ゴム製品</t>
    </r>
  </si>
  <si>
    <r>
      <t xml:space="preserve"> 20　なめし</t>
    </r>
    <r>
      <rPr>
        <sz val="10"/>
        <rFont val="ＭＳ ゴシック"/>
        <family val="3"/>
      </rPr>
      <t>皮・同製品・毛革</t>
    </r>
  </si>
  <si>
    <r>
      <t xml:space="preserve"> 2</t>
    </r>
    <r>
      <rPr>
        <sz val="11"/>
        <color indexed="8"/>
        <rFont val="ＭＳ Ｐゴシック"/>
        <family val="3"/>
      </rPr>
      <t>1</t>
    </r>
    <r>
      <rPr>
        <sz val="10"/>
        <rFont val="ＭＳ ゴシック"/>
        <family val="3"/>
      </rPr>
      <t>　窯業・土石製品</t>
    </r>
  </si>
  <si>
    <r>
      <t xml:space="preserve"> 2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鉄鋼</t>
    </r>
  </si>
  <si>
    <r>
      <t xml:space="preserve"> 2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非鉄金属</t>
    </r>
  </si>
  <si>
    <r>
      <t xml:space="preserve"> 24</t>
    </r>
    <r>
      <rPr>
        <sz val="10"/>
        <rFont val="ＭＳ ゴシック"/>
        <family val="3"/>
      </rPr>
      <t>　金属製品</t>
    </r>
  </si>
  <si>
    <t xml:space="preserve"> 25　はん用機械器具</t>
  </si>
  <si>
    <t xml:space="preserve"> 26　生産用機械器具</t>
  </si>
  <si>
    <t xml:space="preserve"> 27　業務用機械器具</t>
  </si>
  <si>
    <t xml:space="preserve"> 28　電子部品・デバイス・電子回路</t>
  </si>
  <si>
    <t xml:space="preserve"> 29　電気機械器具</t>
  </si>
  <si>
    <t xml:space="preserve"> 30　情報通信機械器具</t>
  </si>
  <si>
    <t xml:space="preserve"> 31　輸送用機械器具</t>
  </si>
  <si>
    <t xml:space="preserve"> 32　その他の製品</t>
  </si>
  <si>
    <t>産業分類</t>
  </si>
  <si>
    <t>１５</t>
  </si>
  <si>
    <t>総　　　　　数</t>
  </si>
  <si>
    <t>x</t>
  </si>
  <si>
    <r>
      <t xml:space="preserve"> 1</t>
    </r>
    <r>
      <rPr>
        <sz val="11"/>
        <color indexed="8"/>
        <rFont val="ＭＳ Ｐゴシック"/>
        <family val="3"/>
      </rPr>
      <t>1</t>
    </r>
    <r>
      <rPr>
        <sz val="10"/>
        <rFont val="ＭＳ ゴシック"/>
        <family val="3"/>
      </rPr>
      <t>　繊維工業</t>
    </r>
  </si>
  <si>
    <r>
      <t xml:space="preserve"> 1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衣服・その他の繊維製品製造業</t>
    </r>
  </si>
  <si>
    <r>
      <t xml:space="preserve"> 1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木材・木製品製造業</t>
    </r>
  </si>
  <si>
    <r>
      <t xml:space="preserve"> 1</t>
    </r>
    <r>
      <rPr>
        <sz val="11"/>
        <color indexed="8"/>
        <rFont val="ＭＳ Ｐゴシック"/>
        <family val="3"/>
      </rPr>
      <t>4</t>
    </r>
    <r>
      <rPr>
        <sz val="10"/>
        <rFont val="ＭＳ ゴシック"/>
        <family val="3"/>
      </rPr>
      <t>　家具・装備品製造業</t>
    </r>
  </si>
  <si>
    <r>
      <t xml:space="preserve"> 1</t>
    </r>
    <r>
      <rPr>
        <sz val="11"/>
        <color indexed="8"/>
        <rFont val="ＭＳ Ｐゴシック"/>
        <family val="3"/>
      </rPr>
      <t>5</t>
    </r>
    <r>
      <rPr>
        <sz val="10"/>
        <rFont val="ＭＳ ゴシック"/>
        <family val="3"/>
      </rPr>
      <t>　パルプ・紙・紙加工品製造業</t>
    </r>
  </si>
  <si>
    <r>
      <t xml:space="preserve"> 1</t>
    </r>
    <r>
      <rPr>
        <sz val="11"/>
        <color indexed="8"/>
        <rFont val="ＭＳ Ｐゴシック"/>
        <family val="3"/>
      </rPr>
      <t>6</t>
    </r>
    <r>
      <rPr>
        <sz val="10"/>
        <rFont val="ＭＳ ゴシック"/>
        <family val="3"/>
      </rPr>
      <t>　出版・印刷・同関連産業</t>
    </r>
  </si>
  <si>
    <r>
      <t xml:space="preserve"> </t>
    </r>
    <r>
      <rPr>
        <sz val="11"/>
        <color indexed="8"/>
        <rFont val="ＭＳ Ｐゴシック"/>
        <family val="3"/>
      </rPr>
      <t>17</t>
    </r>
    <r>
      <rPr>
        <sz val="10"/>
        <rFont val="ＭＳ ゴシック"/>
        <family val="3"/>
      </rPr>
      <t>　化学工業</t>
    </r>
  </si>
  <si>
    <r>
      <t xml:space="preserve"> 2</t>
    </r>
    <r>
      <rPr>
        <sz val="11"/>
        <color indexed="8"/>
        <rFont val="ＭＳ Ｐゴシック"/>
        <family val="3"/>
      </rPr>
      <t>0</t>
    </r>
    <r>
      <rPr>
        <sz val="10"/>
        <rFont val="ＭＳ ゴシック"/>
        <family val="3"/>
      </rPr>
      <t>　ゴム製品製造業</t>
    </r>
  </si>
  <si>
    <r>
      <t xml:space="preserve"> 2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窯業・土石製品製造業</t>
    </r>
  </si>
  <si>
    <r>
      <t xml:space="preserve"> 2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鉄鋼業</t>
    </r>
  </si>
  <si>
    <r>
      <t xml:space="preserve"> 2</t>
    </r>
    <r>
      <rPr>
        <sz val="11"/>
        <color indexed="8"/>
        <rFont val="ＭＳ Ｐゴシック"/>
        <family val="3"/>
      </rPr>
      <t>4</t>
    </r>
    <r>
      <rPr>
        <sz val="10"/>
        <rFont val="ＭＳ ゴシック"/>
        <family val="3"/>
      </rPr>
      <t>　非鉄金属製造業</t>
    </r>
  </si>
  <si>
    <r>
      <t xml:space="preserve"> 2</t>
    </r>
    <r>
      <rPr>
        <sz val="11"/>
        <color indexed="8"/>
        <rFont val="ＭＳ Ｐゴシック"/>
        <family val="3"/>
      </rPr>
      <t>5</t>
    </r>
    <r>
      <rPr>
        <sz val="10"/>
        <rFont val="ＭＳ ゴシック"/>
        <family val="3"/>
      </rPr>
      <t>　金属製品製造業</t>
    </r>
  </si>
  <si>
    <r>
      <t xml:space="preserve"> 2</t>
    </r>
    <r>
      <rPr>
        <sz val="11"/>
        <color indexed="8"/>
        <rFont val="ＭＳ Ｐゴシック"/>
        <family val="3"/>
      </rPr>
      <t>6</t>
    </r>
    <r>
      <rPr>
        <sz val="10"/>
        <rFont val="ＭＳ ゴシック"/>
        <family val="3"/>
      </rPr>
      <t>　一般機械器具製造業</t>
    </r>
  </si>
  <si>
    <r>
      <t xml:space="preserve"> </t>
    </r>
    <r>
      <rPr>
        <sz val="11"/>
        <color indexed="8"/>
        <rFont val="ＭＳ Ｐゴシック"/>
        <family val="3"/>
      </rPr>
      <t>27</t>
    </r>
    <r>
      <rPr>
        <sz val="10"/>
        <rFont val="ＭＳ ゴシック"/>
        <family val="3"/>
      </rPr>
      <t>　電気機械器具製造業</t>
    </r>
  </si>
  <si>
    <t xml:space="preserve"> 30　輸送用機械器具製造業</t>
  </si>
  <si>
    <t xml:space="preserve"> 31　精密機械器具製造業</t>
  </si>
  <si>
    <t xml:space="preserve"> 32　その他の製造業</t>
  </si>
  <si>
    <r>
      <t xml:space="preserve"> 09　</t>
    </r>
    <r>
      <rPr>
        <sz val="10"/>
        <rFont val="ＭＳ ゴシック"/>
        <family val="3"/>
      </rPr>
      <t>食料品</t>
    </r>
  </si>
  <si>
    <t xml:space="preserve"> 12　木材・木製品</t>
  </si>
  <si>
    <t xml:space="preserve"> 13　家具・装備品</t>
  </si>
  <si>
    <t xml:space="preserve"> 14　パルプ・紙・紙加工品</t>
  </si>
  <si>
    <t xml:space="preserve"> 15　印刷・同関連</t>
  </si>
  <si>
    <r>
      <t xml:space="preserve"> </t>
    </r>
    <r>
      <rPr>
        <sz val="11"/>
        <color indexed="8"/>
        <rFont val="ＭＳ Ｐゴシック"/>
        <family val="3"/>
      </rPr>
      <t>16</t>
    </r>
    <r>
      <rPr>
        <sz val="10"/>
        <rFont val="ＭＳ ゴシック"/>
        <family val="3"/>
      </rPr>
      <t>　化学工業</t>
    </r>
  </si>
  <si>
    <r>
      <t xml:space="preserve"> </t>
    </r>
    <r>
      <rPr>
        <sz val="11"/>
        <color indexed="8"/>
        <rFont val="ＭＳ Ｐゴシック"/>
        <family val="3"/>
      </rPr>
      <t>19</t>
    </r>
    <r>
      <rPr>
        <sz val="10"/>
        <rFont val="ＭＳ ゴシック"/>
        <family val="3"/>
      </rPr>
      <t>　ゴム製品</t>
    </r>
  </si>
  <si>
    <r>
      <t xml:space="preserve"> 2</t>
    </r>
    <r>
      <rPr>
        <sz val="11"/>
        <color indexed="8"/>
        <rFont val="ＭＳ Ｐゴシック"/>
        <family val="3"/>
      </rPr>
      <t>1</t>
    </r>
    <r>
      <rPr>
        <sz val="10"/>
        <rFont val="ＭＳ ゴシック"/>
        <family val="3"/>
      </rPr>
      <t>　窯業・土石製品</t>
    </r>
  </si>
  <si>
    <r>
      <t xml:space="preserve"> 2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鉄鋼</t>
    </r>
  </si>
  <si>
    <r>
      <t xml:space="preserve"> 2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非鉄金属</t>
    </r>
  </si>
  <si>
    <r>
      <t xml:space="preserve"> 24</t>
    </r>
    <r>
      <rPr>
        <sz val="10"/>
        <rFont val="ＭＳ ゴシック"/>
        <family val="3"/>
      </rPr>
      <t>　金属製品</t>
    </r>
  </si>
  <si>
    <t>産業分類</t>
  </si>
  <si>
    <t>１５</t>
  </si>
  <si>
    <t>総　　　数</t>
  </si>
  <si>
    <t>x</t>
  </si>
  <si>
    <r>
      <t xml:space="preserve"> 1</t>
    </r>
    <r>
      <rPr>
        <sz val="11"/>
        <color indexed="8"/>
        <rFont val="ＭＳ Ｐゴシック"/>
        <family val="3"/>
      </rPr>
      <t>1</t>
    </r>
    <r>
      <rPr>
        <sz val="10"/>
        <rFont val="ＭＳ ゴシック"/>
        <family val="3"/>
      </rPr>
      <t>　繊維工業</t>
    </r>
  </si>
  <si>
    <r>
      <t xml:space="preserve"> 1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衣服・その他の繊維製品製造業</t>
    </r>
  </si>
  <si>
    <r>
      <t xml:space="preserve"> 1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木材・木製品製造業</t>
    </r>
  </si>
  <si>
    <r>
      <t xml:space="preserve"> 1</t>
    </r>
    <r>
      <rPr>
        <sz val="11"/>
        <color indexed="8"/>
        <rFont val="ＭＳ Ｐゴシック"/>
        <family val="3"/>
      </rPr>
      <t>4</t>
    </r>
    <r>
      <rPr>
        <sz val="10"/>
        <rFont val="ＭＳ ゴシック"/>
        <family val="3"/>
      </rPr>
      <t>　家具・装備品製造業</t>
    </r>
  </si>
  <si>
    <r>
      <t xml:space="preserve"> 1</t>
    </r>
    <r>
      <rPr>
        <sz val="11"/>
        <color indexed="8"/>
        <rFont val="ＭＳ Ｐゴシック"/>
        <family val="3"/>
      </rPr>
      <t>5</t>
    </r>
    <r>
      <rPr>
        <sz val="10"/>
        <rFont val="ＭＳ ゴシック"/>
        <family val="3"/>
      </rPr>
      <t>　パルプ・紙・紙加工品製造業</t>
    </r>
  </si>
  <si>
    <t>x</t>
  </si>
  <si>
    <r>
      <t xml:space="preserve"> 1</t>
    </r>
    <r>
      <rPr>
        <sz val="11"/>
        <color indexed="8"/>
        <rFont val="ＭＳ Ｐゴシック"/>
        <family val="3"/>
      </rPr>
      <t>6</t>
    </r>
    <r>
      <rPr>
        <sz val="10"/>
        <rFont val="ＭＳ ゴシック"/>
        <family val="3"/>
      </rPr>
      <t>　出版・印刷・同関連産業</t>
    </r>
  </si>
  <si>
    <r>
      <t xml:space="preserve"> </t>
    </r>
    <r>
      <rPr>
        <sz val="11"/>
        <color indexed="8"/>
        <rFont val="ＭＳ Ｐゴシック"/>
        <family val="3"/>
      </rPr>
      <t>17</t>
    </r>
    <r>
      <rPr>
        <sz val="10"/>
        <rFont val="ＭＳ ゴシック"/>
        <family val="3"/>
      </rPr>
      <t>　化学工業</t>
    </r>
  </si>
  <si>
    <r>
      <t xml:space="preserve"> 2</t>
    </r>
    <r>
      <rPr>
        <sz val="11"/>
        <color indexed="8"/>
        <rFont val="ＭＳ Ｐゴシック"/>
        <family val="3"/>
      </rPr>
      <t>0</t>
    </r>
    <r>
      <rPr>
        <sz val="10"/>
        <rFont val="ＭＳ ゴシック"/>
        <family val="3"/>
      </rPr>
      <t>　ゴム製品製造業</t>
    </r>
  </si>
  <si>
    <r>
      <t xml:space="preserve"> 2</t>
    </r>
    <r>
      <rPr>
        <sz val="11"/>
        <color indexed="8"/>
        <rFont val="ＭＳ Ｐゴシック"/>
        <family val="3"/>
      </rPr>
      <t>2</t>
    </r>
    <r>
      <rPr>
        <sz val="10"/>
        <rFont val="ＭＳ ゴシック"/>
        <family val="3"/>
      </rPr>
      <t>　窯業・土石製品製造業</t>
    </r>
  </si>
  <si>
    <r>
      <t xml:space="preserve"> 2</t>
    </r>
    <r>
      <rPr>
        <sz val="11"/>
        <color indexed="8"/>
        <rFont val="ＭＳ Ｐゴシック"/>
        <family val="3"/>
      </rPr>
      <t>3</t>
    </r>
    <r>
      <rPr>
        <sz val="10"/>
        <rFont val="ＭＳ ゴシック"/>
        <family val="3"/>
      </rPr>
      <t>　鉄鋼業</t>
    </r>
  </si>
  <si>
    <r>
      <t xml:space="preserve"> 2</t>
    </r>
    <r>
      <rPr>
        <sz val="11"/>
        <color indexed="8"/>
        <rFont val="ＭＳ Ｐゴシック"/>
        <family val="3"/>
      </rPr>
      <t>4</t>
    </r>
    <r>
      <rPr>
        <sz val="10"/>
        <rFont val="ＭＳ ゴシック"/>
        <family val="3"/>
      </rPr>
      <t>　非鉄金属製造業</t>
    </r>
  </si>
  <si>
    <r>
      <t xml:space="preserve"> 2</t>
    </r>
    <r>
      <rPr>
        <sz val="11"/>
        <color indexed="8"/>
        <rFont val="ＭＳ Ｐゴシック"/>
        <family val="3"/>
      </rPr>
      <t>5</t>
    </r>
    <r>
      <rPr>
        <sz val="10"/>
        <rFont val="ＭＳ ゴシック"/>
        <family val="3"/>
      </rPr>
      <t>　金属製品製造業</t>
    </r>
  </si>
  <si>
    <r>
      <t xml:space="preserve"> 2</t>
    </r>
    <r>
      <rPr>
        <sz val="11"/>
        <color indexed="8"/>
        <rFont val="ＭＳ Ｐゴシック"/>
        <family val="3"/>
      </rPr>
      <t>6</t>
    </r>
    <r>
      <rPr>
        <sz val="10"/>
        <rFont val="ＭＳ ゴシック"/>
        <family val="3"/>
      </rPr>
      <t>　一般機械器具製造業</t>
    </r>
  </si>
  <si>
    <r>
      <t xml:space="preserve"> </t>
    </r>
    <r>
      <rPr>
        <sz val="11"/>
        <color indexed="8"/>
        <rFont val="ＭＳ Ｐゴシック"/>
        <family val="3"/>
      </rPr>
      <t>27</t>
    </r>
    <r>
      <rPr>
        <sz val="10"/>
        <rFont val="ＭＳ ゴシック"/>
        <family val="3"/>
      </rPr>
      <t>　電気機械器具製造業</t>
    </r>
  </si>
  <si>
    <t xml:space="preserve"> 30　輸送用機械器具製造業</t>
  </si>
  <si>
    <t xml:space="preserve"> 31　精密機械器具製造業</t>
  </si>
  <si>
    <t xml:space="preserve"> 32　その他の製造業</t>
  </si>
  <si>
    <t>産業分類</t>
  </si>
  <si>
    <t>総　　　　　数</t>
  </si>
  <si>
    <t xml:space="preserve"> 09　食料品</t>
  </si>
  <si>
    <t xml:space="preserve"> 10　飲料・たばこ・飼料</t>
  </si>
  <si>
    <t xml:space="preserve"> 11　繊維工業品</t>
  </si>
  <si>
    <t xml:space="preserve"> 12　木材・木製品</t>
  </si>
  <si>
    <t xml:space="preserve"> 13　家具・装備品</t>
  </si>
  <si>
    <t xml:space="preserve"> 14　パルプ・紙・紙加工品</t>
  </si>
  <si>
    <t xml:space="preserve"> 15　印刷・同関連</t>
  </si>
  <si>
    <t xml:space="preserve"> 16　化学工業</t>
  </si>
  <si>
    <t xml:space="preserve"> 17  石油製品･石炭製品</t>
  </si>
  <si>
    <t xml:space="preserve"> 18　プラスチック製品</t>
  </si>
  <si>
    <t xml:space="preserve"> 19　ゴム製品</t>
  </si>
  <si>
    <t xml:space="preserve"> 20　なめし皮・同製品・毛革</t>
  </si>
  <si>
    <t xml:space="preserve"> 21　窯業・土石製品</t>
  </si>
  <si>
    <t xml:space="preserve"> 22　鉄鋼</t>
  </si>
  <si>
    <t xml:space="preserve"> 23　非鉄金属</t>
  </si>
  <si>
    <t xml:space="preserve"> 24　金属製品</t>
  </si>
  <si>
    <t xml:space="preserve"> 25　はん用機械器具</t>
  </si>
  <si>
    <t xml:space="preserve"> 26　生産用機械器具</t>
  </si>
  <si>
    <t xml:space="preserve"> 27　業務用機械器具</t>
  </si>
  <si>
    <t xml:space="preserve"> 28　電子部品・デバイス・電子回路</t>
  </si>
  <si>
    <t xml:space="preserve"> 29　電気機械器具</t>
  </si>
  <si>
    <t xml:space="preserve"> 30　情報通信機械器具</t>
  </si>
  <si>
    <t xml:space="preserve"> 31　輸送用機械器具</t>
  </si>
  <si>
    <t xml:space="preserve"> 32　その他の製品</t>
  </si>
  <si>
    <t>従業者規模</t>
  </si>
  <si>
    <t>事業所数</t>
  </si>
  <si>
    <t>従業者数</t>
  </si>
  <si>
    <t>現金給与
総額</t>
  </si>
  <si>
    <t>原材料
使用額等</t>
  </si>
  <si>
    <t>製造品
出荷額等</t>
  </si>
  <si>
    <t>付加価値額</t>
  </si>
  <si>
    <t xml:space="preserve">  総　　数</t>
  </si>
  <si>
    <r>
      <t>　 4人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～</t>
    </r>
    <r>
      <rPr>
        <sz val="11"/>
        <color indexed="8"/>
        <rFont val="ＭＳ Ｐゴシック"/>
        <family val="3"/>
      </rPr>
      <t xml:space="preserve">   </t>
    </r>
    <r>
      <rPr>
        <sz val="10"/>
        <rFont val="ＭＳ ゴシック"/>
        <family val="3"/>
      </rPr>
      <t>9人</t>
    </r>
  </si>
  <si>
    <r>
      <t>　10人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～</t>
    </r>
    <r>
      <rPr>
        <sz val="11"/>
        <color indexed="8"/>
        <rFont val="ＭＳ Ｐゴシック"/>
        <family val="3"/>
      </rPr>
      <t xml:space="preserve">  </t>
    </r>
    <r>
      <rPr>
        <sz val="10"/>
        <rFont val="ＭＳ ゴシック"/>
        <family val="3"/>
      </rPr>
      <t>19人</t>
    </r>
  </si>
  <si>
    <r>
      <t>　20人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～　29人</t>
    </r>
  </si>
  <si>
    <r>
      <t>　30人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～　99人</t>
    </r>
  </si>
  <si>
    <r>
      <t xml:space="preserve"> 100人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～ 299人</t>
    </r>
  </si>
  <si>
    <t>300人以上</t>
  </si>
  <si>
    <t>資料：工業統計調査</t>
  </si>
  <si>
    <t>事業所数</t>
  </si>
  <si>
    <t>年間商品
販売額</t>
  </si>
  <si>
    <t>１商店当たり</t>
  </si>
  <si>
    <t>１商店当たりの年間
商品販売額指数</t>
  </si>
  <si>
    <t>従業者数</t>
  </si>
  <si>
    <t>年間販売額</t>
  </si>
  <si>
    <t>（単位：事業所・人・万円）</t>
  </si>
  <si>
    <t>資料：商業統計調査</t>
  </si>
  <si>
    <t>（単位：事業所・人・万円）</t>
  </si>
  <si>
    <r>
      <t>区</t>
    </r>
    <r>
      <rPr>
        <sz val="11"/>
        <color indexed="8"/>
        <rFont val="ＭＳ Ｐゴシック"/>
        <family val="3"/>
      </rPr>
      <t xml:space="preserve">   </t>
    </r>
    <r>
      <rPr>
        <sz val="10"/>
        <rFont val="ＭＳ ゴシック"/>
        <family val="3"/>
      </rPr>
      <t>分</t>
    </r>
  </si>
  <si>
    <t>事業所数</t>
  </si>
  <si>
    <t>従業者数</t>
  </si>
  <si>
    <t>年間商品販売額</t>
  </si>
  <si>
    <t>商品手持額</t>
  </si>
  <si>
    <t>　呉服・服地・寝具</t>
  </si>
  <si>
    <t>　男子服</t>
  </si>
  <si>
    <t>　婦人・子供服</t>
  </si>
  <si>
    <t>　靴・履物</t>
  </si>
  <si>
    <t>　その他の織物・衣服・身の回り品</t>
  </si>
  <si>
    <t>　　　　　　　　　　　　　　　　　　　　　　　　　　（単位：事業所・人・万円）</t>
  </si>
  <si>
    <t>　各種食料品</t>
  </si>
  <si>
    <t>　酒</t>
  </si>
  <si>
    <t>　食肉</t>
  </si>
  <si>
    <t>　鮮魚</t>
  </si>
  <si>
    <t>　野菜・果実</t>
  </si>
  <si>
    <t>　菓子・パン</t>
  </si>
  <si>
    <t>　米穀類</t>
  </si>
  <si>
    <t>　その他の飲食料品</t>
  </si>
  <si>
    <r>
      <t>区</t>
    </r>
    <r>
      <rPr>
        <sz val="11"/>
        <color indexed="8"/>
        <rFont val="ＭＳ Ｐゴシック"/>
        <family val="3"/>
      </rPr>
      <t xml:space="preserve">   </t>
    </r>
    <r>
      <rPr>
        <sz val="10"/>
        <rFont val="ＭＳ ゴシック"/>
        <family val="3"/>
      </rPr>
      <t>分</t>
    </r>
  </si>
  <si>
    <t>従業者数</t>
  </si>
  <si>
    <t>年間商品販売額</t>
  </si>
  <si>
    <t>　自　　動　　車</t>
  </si>
  <si>
    <t>　自　　転　　車</t>
  </si>
  <si>
    <t>合　　　計</t>
  </si>
  <si>
    <t>区   分</t>
  </si>
  <si>
    <t>従業者数</t>
  </si>
  <si>
    <t>年間商品販売額</t>
  </si>
  <si>
    <t>　家具・建具・畳</t>
  </si>
  <si>
    <t>　機械器具</t>
  </si>
  <si>
    <t>　その他のじゅう器</t>
  </si>
  <si>
    <t>合　　　計</t>
  </si>
  <si>
    <t>区   分</t>
  </si>
  <si>
    <t>　医薬品・化粧品</t>
  </si>
  <si>
    <t>　農耕用品</t>
  </si>
  <si>
    <t>　燃料</t>
  </si>
  <si>
    <t>　書籍・文房具</t>
  </si>
  <si>
    <t>　スポーツ用品・がん具・娯楽用品・楽器</t>
  </si>
  <si>
    <t>　写真機・写真材料</t>
  </si>
  <si>
    <t>　時計・眼鏡・光学機械</t>
  </si>
  <si>
    <t>　他に分類されない小売業</t>
  </si>
  <si>
    <t>（単位：事業所・人・万円・㎡）</t>
  </si>
  <si>
    <t>区　　　　　分</t>
  </si>
  <si>
    <t>従業者数</t>
  </si>
  <si>
    <t>年間商品販売額</t>
  </si>
  <si>
    <t>売場面積</t>
  </si>
  <si>
    <t>総　　　計</t>
  </si>
  <si>
    <t>　　　 ２人以下</t>
  </si>
  <si>
    <t>　　　 ３人～　４人</t>
  </si>
  <si>
    <t>　　　 ５人～　９人</t>
  </si>
  <si>
    <t>　　 １０人～１９人</t>
  </si>
  <si>
    <t>　　 ２０人～２９人</t>
  </si>
  <si>
    <t>　　 ３０人～４９人</t>
  </si>
  <si>
    <t>　　 ５０人～９９人</t>
  </si>
  <si>
    <t>　 １００人　以上</t>
  </si>
  <si>
    <t>（単位：事業所・人・万円・㎡）</t>
  </si>
  <si>
    <t>区　　　　　分</t>
  </si>
  <si>
    <t>年間商品販売額</t>
  </si>
  <si>
    <t>売場面積</t>
  </si>
  <si>
    <t>　　　面積なし</t>
  </si>
  <si>
    <t>　　　19㎡　 以下</t>
  </si>
  <si>
    <t>　　　20㎡～　　49㎡</t>
  </si>
  <si>
    <t>　　　50㎡～　　99㎡</t>
  </si>
  <si>
    <t>　　 100㎡～　 299㎡</t>
  </si>
  <si>
    <t>　　 300㎡～　 499㎡</t>
  </si>
  <si>
    <t>　　 500㎡～　 999㎡</t>
  </si>
  <si>
    <t>　 1,000㎡～ 1,499㎡</t>
  </si>
  <si>
    <t>　 1,500㎡～ 2,999㎡</t>
  </si>
  <si>
    <t>　 3,000㎡　 以上</t>
  </si>
  <si>
    <t>　　　不詳</t>
  </si>
  <si>
    <t>旧津田町計</t>
  </si>
  <si>
    <t>旧大川町計　</t>
  </si>
  <si>
    <t>旧志度町計</t>
  </si>
  <si>
    <t>旧寒川町計</t>
  </si>
  <si>
    <t>旧長尾町計</t>
  </si>
  <si>
    <t>資料：国勢調査</t>
  </si>
  <si>
    <t>各年１０月１日現在（単位：人・％）</t>
  </si>
  <si>
    <t>２２</t>
  </si>
  <si>
    <t>区　分</t>
  </si>
  <si>
    <t>常住地が他市町（流入）</t>
  </si>
  <si>
    <t>　総数（Ａ）</t>
  </si>
  <si>
    <t>従業地・通学地が他市町（流出）</t>
  </si>
  <si>
    <t>　総数（Ｂ）</t>
  </si>
  <si>
    <t>夜間人口（Ｃ、年齢不詳を除く）</t>
  </si>
  <si>
    <t>昼間人口（Ｄ）</t>
  </si>
  <si>
    <t>　Ｃ＋Ａ－Ｂ</t>
  </si>
  <si>
    <t>流入率（Ａ／Ｃ）</t>
  </si>
  <si>
    <t>流出率（Ｂ／Ｃ）</t>
  </si>
  <si>
    <t>資料：国勢調査</t>
  </si>
  <si>
    <t>-</t>
  </si>
  <si>
    <r>
      <t>資料：平成</t>
    </r>
    <r>
      <rPr>
        <sz val="11"/>
        <color indexed="8"/>
        <rFont val="ＭＳ Ｐゴシック"/>
        <family val="3"/>
      </rPr>
      <t>21</t>
    </r>
    <r>
      <rPr>
        <sz val="11"/>
        <color indexed="8"/>
        <rFont val="ＭＳ Ｐゴシック"/>
        <family val="3"/>
      </rPr>
      <t>年経済センサス</t>
    </r>
    <r>
      <rPr>
        <sz val="11"/>
        <color indexed="8"/>
        <rFont val="ＭＳ Ｐゴシック"/>
        <family val="3"/>
      </rPr>
      <t>-基礎</t>
    </r>
    <r>
      <rPr>
        <sz val="10"/>
        <rFont val="ＭＳ ゴシック"/>
        <family val="3"/>
      </rPr>
      <t>調査</t>
    </r>
  </si>
  <si>
    <t>Ａ～Ｂ　農林漁業</t>
  </si>
  <si>
    <t>Ｄ　建設業</t>
  </si>
  <si>
    <t>Ｅ　製造業</t>
  </si>
  <si>
    <t>Ｆ　電気・ガス・熱供給・水道業</t>
  </si>
  <si>
    <t>Ｇ　情報通信業</t>
  </si>
  <si>
    <t>Ｎ　生活関連サービス業・娯楽業</t>
  </si>
  <si>
    <t>Ｑ　複合サービス事業</t>
  </si>
  <si>
    <r>
      <t>Ｒ　サービス業(他に分類されないもの</t>
    </r>
    <r>
      <rPr>
        <sz val="9"/>
        <color indexed="8"/>
        <rFont val="ＭＳ Ｐゴシック"/>
        <family val="3"/>
      </rPr>
      <t>)</t>
    </r>
  </si>
  <si>
    <r>
      <t>Ｓ　</t>
    </r>
    <r>
      <rPr>
        <sz val="9"/>
        <rFont val="ＭＳ ゴシック"/>
        <family val="3"/>
      </rPr>
      <t>公務(他に分類されるものを除く)</t>
    </r>
  </si>
  <si>
    <t>（単位：事業所・人）</t>
  </si>
  <si>
    <r>
      <t>区</t>
    </r>
    <r>
      <rPr>
        <sz val="11"/>
        <color indexed="8"/>
        <rFont val="ＭＳ Ｐゴシック"/>
        <family val="3"/>
      </rPr>
      <t xml:space="preserve">  </t>
    </r>
    <r>
      <rPr>
        <sz val="10"/>
        <rFont val="ＭＳ ゴシック"/>
        <family val="3"/>
      </rPr>
      <t>分</t>
    </r>
  </si>
  <si>
    <t>総　数</t>
  </si>
  <si>
    <t>1～4人</t>
  </si>
  <si>
    <t>5～9</t>
  </si>
  <si>
    <t>10～19</t>
  </si>
  <si>
    <t>20～29</t>
  </si>
  <si>
    <t>30～49</t>
  </si>
  <si>
    <t>50～99</t>
  </si>
  <si>
    <t>100人以上</t>
  </si>
  <si>
    <t>事　業　所　数</t>
  </si>
  <si>
    <t>総　　　数</t>
  </si>
  <si>
    <t>再　　　掲</t>
  </si>
  <si>
    <t>　第１次産業</t>
  </si>
  <si>
    <t>　第２次産業</t>
  </si>
  <si>
    <t>　第３次産業</t>
  </si>
  <si>
    <t>従　業　者　数</t>
  </si>
  <si>
    <r>
      <t>資料：平成</t>
    </r>
    <r>
      <rPr>
        <sz val="11"/>
        <color indexed="8"/>
        <rFont val="ＭＳ Ｐゴシック"/>
        <family val="3"/>
      </rPr>
      <t>21</t>
    </r>
    <r>
      <rPr>
        <sz val="11"/>
        <color indexed="8"/>
        <rFont val="ＭＳ Ｐゴシック"/>
        <family val="3"/>
      </rPr>
      <t>年経済センサス</t>
    </r>
    <r>
      <rPr>
        <sz val="11"/>
        <color indexed="8"/>
        <rFont val="ＭＳ Ｐゴシック"/>
        <family val="3"/>
      </rPr>
      <t>-基礎調査</t>
    </r>
  </si>
  <si>
    <t>派遣</t>
  </si>
  <si>
    <t>年次・区分</t>
  </si>
  <si>
    <t>総数</t>
  </si>
  <si>
    <t>男</t>
  </si>
  <si>
    <t>女</t>
  </si>
  <si>
    <t>(注)　数値は15歳以上の世帯員である。</t>
  </si>
  <si>
    <t>18　専兼業別農家数</t>
  </si>
  <si>
    <t>各年２月１日現在（単位：戸）</t>
  </si>
  <si>
    <t>年次・区分</t>
  </si>
  <si>
    <t>専業</t>
  </si>
  <si>
    <t>兼業</t>
  </si>
  <si>
    <t>計</t>
  </si>
  <si>
    <t>第１種兼業</t>
  </si>
  <si>
    <t>第２種兼業</t>
  </si>
  <si>
    <r>
      <t>(注</t>
    </r>
    <r>
      <rPr>
        <sz val="11"/>
        <color indexed="8"/>
        <rFont val="ＭＳ Ｐゴシック"/>
        <family val="3"/>
      </rPr>
      <t>)</t>
    </r>
    <r>
      <rPr>
        <sz val="10"/>
        <rFont val="ＭＳ ゴシック"/>
        <family val="3"/>
      </rPr>
      <t>　自給的農家を除く。</t>
    </r>
  </si>
  <si>
    <r>
      <t>資料：</t>
    </r>
    <r>
      <rPr>
        <sz val="11"/>
        <color indexed="8"/>
        <rFont val="ＭＳ Ｐゴシック"/>
        <family val="3"/>
      </rPr>
      <t>農林業センサス</t>
    </r>
  </si>
  <si>
    <t>19　経営耕地面積</t>
  </si>
  <si>
    <t>年次・区分</t>
  </si>
  <si>
    <t>総　面　積</t>
  </si>
  <si>
    <t>田</t>
  </si>
  <si>
    <t>畑</t>
  </si>
  <si>
    <t>樹園地</t>
  </si>
  <si>
    <t>２２</t>
  </si>
  <si>
    <r>
      <t>区</t>
    </r>
    <r>
      <rPr>
        <sz val="11"/>
        <color indexed="8"/>
        <rFont val="ＭＳ Ｐゴシック"/>
        <family val="3"/>
      </rPr>
      <t xml:space="preserve">    </t>
    </r>
    <r>
      <rPr>
        <sz val="10"/>
        <rFont val="ＭＳ ゴシック"/>
        <family val="3"/>
      </rPr>
      <t>分</t>
    </r>
  </si>
  <si>
    <t>農家数</t>
  </si>
  <si>
    <t>台数</t>
  </si>
  <si>
    <t>動力田植機</t>
  </si>
  <si>
    <t>トラクター</t>
  </si>
  <si>
    <t>コンバイン</t>
  </si>
  <si>
    <r>
      <t>資料：2</t>
    </r>
    <r>
      <rPr>
        <sz val="11"/>
        <color indexed="8"/>
        <rFont val="ＭＳ Ｐゴシック"/>
        <family val="3"/>
      </rPr>
      <t>010世界</t>
    </r>
    <r>
      <rPr>
        <sz val="10"/>
        <rFont val="ＭＳ ゴシック"/>
        <family val="3"/>
      </rPr>
      <t>農林業センサス</t>
    </r>
  </si>
  <si>
    <t>（１）農業経営体の経営耕地面積</t>
  </si>
  <si>
    <t>（２）販売農家の経営耕地面積</t>
  </si>
  <si>
    <t>20　農業用機械</t>
  </si>
  <si>
    <t>経営耕地なし</t>
  </si>
  <si>
    <t>各年２月１日現在（単位：戸）</t>
  </si>
  <si>
    <t>（１）規模別農業経営体数</t>
  </si>
  <si>
    <t>（２）規模別農家数</t>
  </si>
  <si>
    <t>-</t>
  </si>
  <si>
    <t>22　農　作　物(販売農家)</t>
  </si>
  <si>
    <t>区　　分</t>
  </si>
  <si>
    <t>稲類</t>
  </si>
  <si>
    <t>麦類</t>
  </si>
  <si>
    <t>雑穀</t>
  </si>
  <si>
    <t>いも類</t>
  </si>
  <si>
    <t>豆類</t>
  </si>
  <si>
    <t>総   数</t>
  </si>
  <si>
    <t>区　　分</t>
  </si>
  <si>
    <t>工芸農作物</t>
  </si>
  <si>
    <t>野菜類</t>
  </si>
  <si>
    <t>花き類・花木</t>
  </si>
  <si>
    <t>その他の作物</t>
  </si>
  <si>
    <t>総   数</t>
  </si>
  <si>
    <r>
      <t>平成２２</t>
    </r>
    <r>
      <rPr>
        <sz val="11"/>
        <color indexed="8"/>
        <rFont val="ＭＳ Ｐゴシック"/>
        <family val="3"/>
      </rPr>
      <t>年</t>
    </r>
    <r>
      <rPr>
        <sz val="10"/>
        <rFont val="ＭＳ ゴシック"/>
        <family val="3"/>
      </rPr>
      <t>２月１日現在（単位：ｈａ）</t>
    </r>
  </si>
  <si>
    <t>Ｘ</t>
  </si>
  <si>
    <t>Ｘ</t>
  </si>
  <si>
    <t>Ｘ</t>
  </si>
  <si>
    <t>Ｘ</t>
  </si>
  <si>
    <t>果樹名</t>
  </si>
  <si>
    <t>栽培農家数</t>
  </si>
  <si>
    <t>総  　　数※</t>
  </si>
  <si>
    <t>温州みかん</t>
  </si>
  <si>
    <t>その他のかんきつ類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</si>
  <si>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</si>
  <si>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</si>
  <si>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</si>
  <si>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</si>
  <si>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</si>
  <si>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</si>
  <si>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</si>
  <si>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</si>
  <si>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</si>
  <si>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</si>
  <si>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</si>
  <si>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</si>
  <si>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</si>
  <si>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</si>
  <si>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>(注)　※の数字は実農家数である。</t>
  </si>
  <si>
    <r>
      <t>　　　　　　　　　　　　　資料：2</t>
    </r>
    <r>
      <rPr>
        <sz val="11"/>
        <color indexed="8"/>
        <rFont val="ＭＳ Ｐゴシック"/>
        <family val="3"/>
      </rPr>
      <t>010</t>
    </r>
    <r>
      <rPr>
        <sz val="10"/>
        <rFont val="ＭＳ ゴシック"/>
        <family val="3"/>
      </rPr>
      <t>年世界農林業センサス</t>
    </r>
  </si>
  <si>
    <t>23　農産物販売金額規模別農家数(販売農家)</t>
  </si>
  <si>
    <t>　　　　　　　　　　　　　　　　　　　　　　　　　　各年２月１日現在（単位：戸）</t>
  </si>
  <si>
    <r>
      <t>平成１７</t>
    </r>
    <r>
      <rPr>
        <sz val="10"/>
        <rFont val="ＭＳ ゴシック"/>
        <family val="3"/>
      </rPr>
      <t>年</t>
    </r>
  </si>
  <si>
    <t>２２</t>
  </si>
  <si>
    <t>農　家　総　数</t>
  </si>
  <si>
    <t>販　売　無　し</t>
  </si>
  <si>
    <t>農
産
物
販
売
金
額</t>
  </si>
  <si>
    <t>50万円未満</t>
  </si>
  <si>
    <t>50～100</t>
  </si>
  <si>
    <t>100～200</t>
  </si>
  <si>
    <t>200～300</t>
  </si>
  <si>
    <t>300～500</t>
  </si>
  <si>
    <t>500～700</t>
  </si>
  <si>
    <t>700～1,000</t>
  </si>
  <si>
    <t>1,000～1,500</t>
  </si>
  <si>
    <t>1,500～2,000</t>
  </si>
  <si>
    <t>2,000～3,000</t>
  </si>
  <si>
    <t>3,000～5,000</t>
  </si>
  <si>
    <t>5,000万円以上</t>
  </si>
  <si>
    <r>
      <t>　　　　　　　　　　　　　　　　　　　　　　　　　　　　　　　　　資料：</t>
    </r>
    <r>
      <rPr>
        <sz val="11"/>
        <color indexed="8"/>
        <rFont val="ＭＳ Ｐゴシック"/>
        <family val="3"/>
      </rPr>
      <t>農林業</t>
    </r>
    <r>
      <rPr>
        <sz val="10"/>
        <rFont val="ＭＳ ゴシック"/>
        <family val="3"/>
      </rPr>
      <t>センサス</t>
    </r>
  </si>
  <si>
    <t>区　　分</t>
  </si>
  <si>
    <t>総   数</t>
  </si>
  <si>
    <t>経営体数</t>
  </si>
  <si>
    <t>漁船</t>
  </si>
  <si>
    <t>※最盛期の海上作業従業者数</t>
  </si>
  <si>
    <t>無動力船</t>
  </si>
  <si>
    <t>船外機付船</t>
  </si>
  <si>
    <t>動力船</t>
  </si>
  <si>
    <t>総数</t>
  </si>
  <si>
    <t>家族</t>
  </si>
  <si>
    <t>雇用者</t>
  </si>
  <si>
    <t>平成１５年</t>
  </si>
  <si>
    <t>平成１５年</t>
  </si>
  <si>
    <t>２０</t>
  </si>
  <si>
    <t>経営体数</t>
  </si>
  <si>
    <t>各年１１月１日現在（単位：客体）</t>
  </si>
  <si>
    <t>個人　</t>
  </si>
  <si>
    <t>会社</t>
  </si>
  <si>
    <t>漁業協同組合</t>
  </si>
  <si>
    <t>２０</t>
  </si>
  <si>
    <t>漁業生産組合</t>
  </si>
  <si>
    <t>共同経営</t>
  </si>
  <si>
    <t>年　　　次</t>
  </si>
  <si>
    <t>専業</t>
  </si>
  <si>
    <t>兼業</t>
  </si>
  <si>
    <t>計</t>
  </si>
  <si>
    <t xml:space="preserve">  ２０</t>
  </si>
  <si>
    <t>総数</t>
  </si>
  <si>
    <t>資料：漁業センサス</t>
  </si>
  <si>
    <t>各年１１月１日現在（単位：客体）</t>
  </si>
  <si>
    <t>25　漁業経営体数</t>
  </si>
  <si>
    <t>26　経営組織別経営体数</t>
  </si>
  <si>
    <t>24　保有山林規模別経営体数</t>
  </si>
  <si>
    <t>-</t>
  </si>
  <si>
    <t>漁業が従</t>
  </si>
  <si>
    <t>漁業が主</t>
  </si>
  <si>
    <t>27　自営漁業の専兼別個人経営体数</t>
  </si>
  <si>
    <t>１０トン以上</t>
  </si>
  <si>
    <t>１トン未満</t>
  </si>
  <si>
    <t>総　　　数</t>
  </si>
  <si>
    <r>
      <t>無 動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力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船</t>
    </r>
  </si>
  <si>
    <t>船外機付船</t>
  </si>
  <si>
    <t>動力船</t>
  </si>
  <si>
    <t>１～３</t>
  </si>
  <si>
    <t>３～５</t>
  </si>
  <si>
    <t>５～１０</t>
  </si>
  <si>
    <t xml:space="preserve">　           </t>
  </si>
  <si>
    <t>２０</t>
  </si>
  <si>
    <t xml:space="preserve">    資料：漁業センサス</t>
  </si>
  <si>
    <t>28　経営体階層別経営体数</t>
  </si>
  <si>
    <t>31　事業所数，従業者数，製造品出荷額等の推移</t>
  </si>
  <si>
    <t>32　業種別事業所数の推移</t>
  </si>
  <si>
    <t>34　業種別製造品出荷額等の推移</t>
  </si>
  <si>
    <t>35　従業者規模別生産性</t>
  </si>
  <si>
    <t>36　卸売業及び小売業の件数の推移</t>
  </si>
  <si>
    <t>（１）卸売業</t>
  </si>
  <si>
    <t>（２）小売業</t>
  </si>
  <si>
    <t>38　小売業従業者規模別集計</t>
  </si>
  <si>
    <t>39　小売業売場面積規模別集計</t>
  </si>
  <si>
    <t>40　一般職業紹介状況</t>
  </si>
  <si>
    <t>資料：市国保・健康課</t>
  </si>
  <si>
    <t>41　シルバー人材センター状況</t>
  </si>
  <si>
    <t>42　国民年金被保険者の状況等</t>
  </si>
  <si>
    <t>43　民生委員・児童委員及び主任児童委員数</t>
  </si>
  <si>
    <t>44　生活保護被保護世帯の状況</t>
  </si>
  <si>
    <t>45　生活保護被保護者の状況</t>
  </si>
  <si>
    <t>46　扶助別保護費の状況</t>
  </si>
  <si>
    <t>47　身体障害者（児）手帳所持者状況</t>
  </si>
  <si>
    <t>48　療育手帳所持者状況</t>
  </si>
  <si>
    <t>49　精神障害者健康福祉手帳所持者状況</t>
  </si>
  <si>
    <t>50　特別障害者手当等の支給状況</t>
  </si>
  <si>
    <t>51　重度心身障害者（児）医療の受給状況</t>
  </si>
  <si>
    <t>52　保育所の状況</t>
  </si>
  <si>
    <t>53　保育児童数の推移</t>
  </si>
  <si>
    <t>54　年齢別保育児童数</t>
  </si>
  <si>
    <t>55　放課後児童クラブ児童数の推移</t>
  </si>
  <si>
    <t>57　子ども手当の支給状況</t>
  </si>
  <si>
    <t>58　乳幼児医療の支給状況</t>
  </si>
  <si>
    <t>59　介護保険第１号被保険者数</t>
  </si>
  <si>
    <t>60　要介護（要支援）認定者数</t>
  </si>
  <si>
    <t>61　居宅介護（介護予防）サービス受給者数</t>
  </si>
  <si>
    <t>62　地域密着型（介護予防）サービス受給者数</t>
  </si>
  <si>
    <t>63　施設介護サービス受給者数</t>
  </si>
  <si>
    <t>64　地域包括支援センター総合相談窓口への相談件数</t>
  </si>
  <si>
    <t>（単位：円・％）</t>
  </si>
  <si>
    <t>区　　分</t>
  </si>
  <si>
    <t>平成１４年度</t>
  </si>
  <si>
    <t>１５</t>
  </si>
  <si>
    <t>１６</t>
  </si>
  <si>
    <t>１７</t>
  </si>
  <si>
    <t>１８</t>
  </si>
  <si>
    <t>目　標　額</t>
  </si>
  <si>
    <t>募　金　額</t>
  </si>
  <si>
    <t>達　成　率</t>
  </si>
  <si>
    <t>１９</t>
  </si>
  <si>
    <t>２０</t>
  </si>
  <si>
    <t>２１</t>
  </si>
  <si>
    <t>２２</t>
  </si>
  <si>
    <t>２３</t>
  </si>
  <si>
    <t>（１）赤い羽根共同募金</t>
  </si>
  <si>
    <t>（２）歳末たすけあい募金</t>
  </si>
  <si>
    <t>資料：さぬき市社会福祉協議会</t>
  </si>
  <si>
    <t>65　共同募金の状況</t>
  </si>
  <si>
    <t>病院</t>
  </si>
  <si>
    <t>一般診療所</t>
  </si>
  <si>
    <t>歯科診療所</t>
  </si>
  <si>
    <t>施設</t>
  </si>
  <si>
    <t>病床</t>
  </si>
  <si>
    <t xml:space="preserve">  １６</t>
  </si>
  <si>
    <r>
      <t xml:space="preserve">  </t>
    </r>
    <r>
      <rPr>
        <sz val="10"/>
        <rFont val="ＭＳ ゴシック"/>
        <family val="3"/>
      </rPr>
      <t>１８</t>
    </r>
  </si>
  <si>
    <t xml:space="preserve">  ２０</t>
  </si>
  <si>
    <t xml:space="preserve">  ２２</t>
  </si>
  <si>
    <t>　　　　資料：県健康福祉総務課</t>
  </si>
  <si>
    <t>　　　各年末（単位：人）</t>
  </si>
  <si>
    <t>年次</t>
  </si>
  <si>
    <t>医師</t>
  </si>
  <si>
    <t>歯科
医師</t>
  </si>
  <si>
    <t>薬剤師</t>
  </si>
  <si>
    <t>１６</t>
  </si>
  <si>
    <t>１８</t>
  </si>
  <si>
    <t>２０</t>
  </si>
  <si>
    <t>２２</t>
  </si>
  <si>
    <t>保健師</t>
  </si>
  <si>
    <t>助産師</t>
  </si>
  <si>
    <t>看護師</t>
  </si>
  <si>
    <t>准看護
師</t>
  </si>
  <si>
    <t>-</t>
  </si>
  <si>
    <t>66　医療施設の状況</t>
  </si>
  <si>
    <t>67　医療関係従事者の状況</t>
  </si>
  <si>
    <t>68　主要死因別死亡者数</t>
  </si>
  <si>
    <t>-</t>
  </si>
  <si>
    <t>-</t>
  </si>
  <si>
    <t>69　各種検診の受診状況</t>
  </si>
  <si>
    <t>70　予防接種者の状況</t>
  </si>
  <si>
    <t>71　献血の状況</t>
  </si>
  <si>
    <t>（注）世帯・人口の総数は住民基本台帳に基づく数値</t>
  </si>
  <si>
    <t>74　年齢階層別死亡者数</t>
  </si>
  <si>
    <t>75　市民病院の患者数</t>
  </si>
  <si>
    <t>精神科・心療内科</t>
  </si>
  <si>
    <t>76　ごみの収集及び処理状況</t>
  </si>
  <si>
    <t>77　し尿の収集状況</t>
  </si>
  <si>
    <t>79　公害の苦情受付・処理状況</t>
  </si>
  <si>
    <t>　（単位：㎎/ｌ）</t>
  </si>
  <si>
    <t>　　　　</t>
  </si>
  <si>
    <t>（単位：㎎/ｌ）</t>
  </si>
  <si>
    <t>80　水　　　質</t>
  </si>
  <si>
    <t>81　市営住宅の入居状況</t>
  </si>
  <si>
    <t>資料：市都市計画課</t>
  </si>
  <si>
    <t>住居の種類</t>
  </si>
  <si>
    <t>世帯数</t>
  </si>
  <si>
    <t>世帯人員</t>
  </si>
  <si>
    <t>保有の関係</t>
  </si>
  <si>
    <t>住宅に住む一般世帯</t>
  </si>
  <si>
    <r>
      <t>　主　 世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　帯</t>
    </r>
  </si>
  <si>
    <t>　　持　　ち　　家</t>
  </si>
  <si>
    <t>　　公営・都市機構</t>
  </si>
  <si>
    <r>
      <t>　　公 社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の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借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家</t>
    </r>
  </si>
  <si>
    <r>
      <t>　　民 営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の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借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家</t>
    </r>
  </si>
  <si>
    <t>　　給　与　住　宅</t>
  </si>
  <si>
    <r>
      <t>　間　 借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　り</t>
    </r>
  </si>
  <si>
    <t>住宅以外に住む一般世帯</t>
  </si>
  <si>
    <t>平成２０年１０月１日現在（単位：戸）</t>
  </si>
  <si>
    <t>住宅の種類・構造</t>
  </si>
  <si>
    <t>昭和35年以前</t>
  </si>
  <si>
    <t>昭和36年</t>
  </si>
  <si>
    <t>昭和46年</t>
  </si>
  <si>
    <t>昭和56年</t>
  </si>
  <si>
    <t>平成3年</t>
  </si>
  <si>
    <t>平成8年</t>
  </si>
  <si>
    <t>平成13年</t>
  </si>
  <si>
    <t>平成18年</t>
  </si>
  <si>
    <t>～</t>
  </si>
  <si>
    <t>昭和45年</t>
  </si>
  <si>
    <t>昭和55年</t>
  </si>
  <si>
    <t>平成2年</t>
  </si>
  <si>
    <t>平成7年</t>
  </si>
  <si>
    <t>平成12年</t>
  </si>
  <si>
    <t>平成17年</t>
  </si>
  <si>
    <t>住宅総数</t>
  </si>
  <si>
    <r>
      <t>　(</t>
    </r>
    <r>
      <rPr>
        <sz val="10"/>
        <rFont val="ＭＳ ゴシック"/>
        <family val="3"/>
      </rPr>
      <t>住宅の種類</t>
    </r>
    <r>
      <rPr>
        <sz val="11"/>
        <color indexed="8"/>
        <rFont val="ＭＳ Ｐゴシック"/>
        <family val="3"/>
      </rPr>
      <t>)</t>
    </r>
  </si>
  <si>
    <t xml:space="preserve"> 専用住宅</t>
  </si>
  <si>
    <t xml:space="preserve"> 店舗その他の併用住宅</t>
  </si>
  <si>
    <r>
      <t>　(</t>
    </r>
    <r>
      <rPr>
        <sz val="10"/>
        <rFont val="ＭＳ ゴシック"/>
        <family val="3"/>
      </rPr>
      <t>構　　造</t>
    </r>
    <r>
      <rPr>
        <sz val="11"/>
        <color indexed="8"/>
        <rFont val="ＭＳ Ｐゴシック"/>
        <family val="3"/>
      </rPr>
      <t>)</t>
    </r>
  </si>
  <si>
    <t xml:space="preserve"> 木　　造</t>
  </si>
  <si>
    <t xml:space="preserve"> 防火木造</t>
  </si>
  <si>
    <t xml:space="preserve"> 鉄筋・鉄骨コンクリート造</t>
  </si>
  <si>
    <r>
      <t xml:space="preserve"> 鉄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骨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造</t>
    </r>
  </si>
  <si>
    <t xml:space="preserve"> そ の 他</t>
  </si>
  <si>
    <t>82　住居の種類，所有の関係別一般世帯数，一般世帯人員の状況</t>
  </si>
  <si>
    <t>83　住宅の種類，構造，建築時期別住宅数</t>
  </si>
  <si>
    <t>１世帯当たり人員</t>
  </si>
  <si>
    <t>-</t>
  </si>
  <si>
    <t>-</t>
  </si>
  <si>
    <t>-</t>
  </si>
  <si>
    <t>-</t>
  </si>
  <si>
    <t>84　道路及び橋梁の状況</t>
  </si>
  <si>
    <t>85　都市計画区域の状況</t>
  </si>
  <si>
    <t>86　用途地域の状況</t>
  </si>
  <si>
    <t>87　都市公園の状況</t>
  </si>
  <si>
    <t>資料：市水道課</t>
  </si>
  <si>
    <t>資料：市水道課</t>
  </si>
  <si>
    <t>100mm</t>
  </si>
  <si>
    <t>資料：市水道課</t>
  </si>
  <si>
    <t>整備済管渠</t>
  </si>
  <si>
    <r>
      <rPr>
        <sz val="9"/>
        <rFont val="ＭＳ ゴシック"/>
        <family val="3"/>
      </rPr>
      <t>延長</t>
    </r>
    <r>
      <rPr>
        <sz val="10"/>
        <rFont val="ＭＳ ゴシック"/>
        <family val="3"/>
      </rPr>
      <t>（ｍ）</t>
    </r>
  </si>
  <si>
    <t>２３</t>
  </si>
  <si>
    <t>各年度末（単位：台）</t>
  </si>
  <si>
    <t>〃</t>
  </si>
  <si>
    <t>〃</t>
  </si>
  <si>
    <t>高等学校</t>
  </si>
  <si>
    <t>（注）耐震化率は小数点以下を四捨五入している。</t>
  </si>
  <si>
    <t>-</t>
  </si>
  <si>
    <t>-</t>
  </si>
  <si>
    <t>（注）耐震化率は小数点第二位以下を四捨五入している。</t>
  </si>
  <si>
    <r>
      <rPr>
        <sz val="11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9</t>
    </r>
    <r>
      <rPr>
        <sz val="11"/>
        <rFont val="ＭＳ Ｐゴシック"/>
        <family val="3"/>
      </rPr>
      <t>.　神　　　　前</t>
    </r>
  </si>
  <si>
    <r>
      <t>11</t>
    </r>
    <r>
      <rPr>
        <sz val="11"/>
        <rFont val="ＭＳ Ｐゴシック"/>
        <family val="3"/>
      </rPr>
      <t>.　造　　　　田</t>
    </r>
  </si>
  <si>
    <r>
      <t xml:space="preserve"> 2.　</t>
    </r>
    <r>
      <rPr>
        <sz val="11"/>
        <rFont val="ＭＳ Ｐゴシック"/>
        <family val="3"/>
      </rPr>
      <t>富　　　　田</t>
    </r>
  </si>
  <si>
    <r>
      <t xml:space="preserve"> 3</t>
    </r>
    <r>
      <rPr>
        <sz val="11"/>
        <rFont val="ＭＳ Ｐゴシック"/>
        <family val="3"/>
      </rPr>
      <t>.　松　　　　尾</t>
    </r>
  </si>
  <si>
    <r>
      <t xml:space="preserve"> 4</t>
    </r>
    <r>
      <rPr>
        <sz val="11"/>
        <rFont val="ＭＳ Ｐゴシック"/>
        <family val="3"/>
      </rPr>
      <t>.　志　　　　度</t>
    </r>
  </si>
  <si>
    <r>
      <t xml:space="preserve"> 5</t>
    </r>
    <r>
      <rPr>
        <sz val="11"/>
        <rFont val="ＭＳ Ｐゴシック"/>
        <family val="3"/>
      </rPr>
      <t>.　中　　　　央</t>
    </r>
  </si>
  <si>
    <r>
      <t xml:space="preserve"> 6</t>
    </r>
    <r>
      <rPr>
        <sz val="11"/>
        <rFont val="ＭＳ Ｐゴシック"/>
        <family val="3"/>
      </rPr>
      <t>.　鴨　　　　部</t>
    </r>
  </si>
  <si>
    <r>
      <t>10.</t>
    </r>
    <r>
      <rPr>
        <sz val="11"/>
        <rFont val="ＭＳ Ｐゴシック"/>
        <family val="3"/>
      </rPr>
      <t>　長　　　　尾</t>
    </r>
  </si>
  <si>
    <r>
      <t>14.</t>
    </r>
    <r>
      <rPr>
        <sz val="10"/>
        <rFont val="ＭＳ ゴシック"/>
        <family val="3"/>
      </rPr>
      <t>　</t>
    </r>
    <r>
      <rPr>
        <sz val="8"/>
        <rFont val="ＭＳ ゴシック"/>
        <family val="3"/>
      </rPr>
      <t>多和小槙川分校</t>
    </r>
  </si>
  <si>
    <t>6.　長　　　　尾</t>
  </si>
  <si>
    <t>各年度３月（単位：人）</t>
  </si>
  <si>
    <t>（５）Ｂ＆Ｇ海洋センター</t>
  </si>
  <si>
    <t>２３</t>
  </si>
  <si>
    <t>辛立文化センター</t>
  </si>
  <si>
    <t>資料：市生涯学習課</t>
  </si>
  <si>
    <t>平成２３年１２月１日現在</t>
  </si>
  <si>
    <t>資料：大川広域消防本部</t>
  </si>
  <si>
    <t>１９</t>
  </si>
  <si>
    <t>１８</t>
  </si>
  <si>
    <t>資料：さぬき警察署</t>
  </si>
  <si>
    <t>(単位：千円)</t>
  </si>
  <si>
    <t>（単位：千円）</t>
  </si>
  <si>
    <t>　　　　臨時財政対策債発行可能額を加えている。</t>
  </si>
  <si>
    <t>間嶋三郎</t>
  </si>
  <si>
    <t>.</t>
  </si>
  <si>
    <t>.</t>
  </si>
  <si>
    <t>　資料：市議会事務局議事課</t>
  </si>
  <si>
    <t>17　男女別農業従事者数（自営農業に従事した世帯員数）</t>
  </si>
  <si>
    <t>構成比</t>
  </si>
  <si>
    <t>面積</t>
  </si>
  <si>
    <t>農　　　地</t>
  </si>
  <si>
    <t>田</t>
  </si>
  <si>
    <t>畑</t>
  </si>
  <si>
    <t>宅　　　地</t>
  </si>
  <si>
    <t>池　　　沼</t>
  </si>
  <si>
    <t>山　　　林</t>
  </si>
  <si>
    <t>牧　　　場</t>
  </si>
  <si>
    <t>原　　　野</t>
  </si>
  <si>
    <t>雑　種　地</t>
  </si>
  <si>
    <t>鉄軌道用地</t>
  </si>
  <si>
    <t xml:space="preserve"> そ　の　他</t>
  </si>
  <si>
    <t>そ　の　他</t>
  </si>
  <si>
    <t>合計</t>
  </si>
  <si>
    <t xml:space="preserve">    資料：土地に関する概要調書</t>
  </si>
  <si>
    <t>平成１９年</t>
  </si>
  <si>
    <t>平成２１年</t>
  </si>
  <si>
    <t>平成２３年</t>
  </si>
  <si>
    <t>２３</t>
  </si>
  <si>
    <r>
      <t>平成２４</t>
    </r>
    <r>
      <rPr>
        <sz val="10"/>
        <rFont val="ＭＳ ゴシック"/>
        <family val="3"/>
      </rPr>
      <t>年度</t>
    </r>
  </si>
  <si>
    <t>２３</t>
  </si>
  <si>
    <t>部局名</t>
  </si>
  <si>
    <t>課室名</t>
  </si>
  <si>
    <t>電　話　番　号</t>
  </si>
  <si>
    <t>メ　ー　ル　ア　ド　レ　ス</t>
  </si>
  <si>
    <t>係　　　　　名　　　　　</t>
  </si>
  <si>
    <t>配置場所</t>
  </si>
  <si>
    <t>市　長</t>
  </si>
  <si>
    <t>副市長</t>
  </si>
  <si>
    <t>総務部</t>
  </si>
  <si>
    <t>総務課</t>
  </si>
  <si>
    <t>087-894-1111</t>
  </si>
  <si>
    <t>somu@city.sanuki.lg.jp</t>
  </si>
  <si>
    <t>行政係、文書管理係、危機管理係、情報システム係</t>
  </si>
  <si>
    <t>本庁３階</t>
  </si>
  <si>
    <t>秘書広報課</t>
  </si>
  <si>
    <t>087-894-6372</t>
  </si>
  <si>
    <t>hisyo@city.sanuki.lg.jp</t>
  </si>
  <si>
    <t>秘書係、国際交流係、人事給与係、広報係</t>
  </si>
  <si>
    <t>管財課</t>
  </si>
  <si>
    <t>087-894-8677</t>
  </si>
  <si>
    <t>kanzai@city.sanuki.lg.jp</t>
  </si>
  <si>
    <t>財産管理係、営繕係、契約係</t>
  </si>
  <si>
    <t>本庁附属棟</t>
  </si>
  <si>
    <t>政策課</t>
  </si>
  <si>
    <t>087-894-1112</t>
  </si>
  <si>
    <t>seisaku@city.sanuki.lg.jp</t>
  </si>
  <si>
    <t>政策調整係、統計係、男女共同参画係</t>
  </si>
  <si>
    <t>予算調整室</t>
  </si>
  <si>
    <t>087-894-6371</t>
  </si>
  <si>
    <t>yosan@city.sanuki.lg.jp</t>
  </si>
  <si>
    <t>予算調整係</t>
  </si>
  <si>
    <t>地域情報課</t>
  </si>
  <si>
    <t>0879-43-2514</t>
  </si>
  <si>
    <t>cable@city.sanuki.lg.jp</t>
  </si>
  <si>
    <t>施設管理係、番組編成係</t>
  </si>
  <si>
    <t>寒川支所１階</t>
  </si>
  <si>
    <t>津田支所</t>
  </si>
  <si>
    <t>0879-42-3101</t>
  </si>
  <si>
    <t>tsuda@city.sanuki.lg.jp</t>
  </si>
  <si>
    <t>地域振興係、収納係､届出係、登録係、証明係、税務係､福祉係、国民年金係、国民健康保険係、医療費助成係、福祉医療係、健康係、介護保険係　　</t>
  </si>
  <si>
    <t>大川支所</t>
  </si>
  <si>
    <t>0879-43-3501</t>
  </si>
  <si>
    <t>okawa@city.sanuki.lg.jp</t>
  </si>
  <si>
    <t>寒川支所</t>
  </si>
  <si>
    <t>0879-43-2511</t>
  </si>
  <si>
    <t>sangawa@city.sanuki.lg.jp</t>
  </si>
  <si>
    <t>長尾支所</t>
  </si>
  <si>
    <t>0879-52-2511</t>
  </si>
  <si>
    <t>nagao@city.sanuki.lg.jp</t>
  </si>
  <si>
    <t>※ただし、支所によって異なります。</t>
  </si>
  <si>
    <t>生活環境課</t>
  </si>
  <si>
    <t>087-894-1119</t>
  </si>
  <si>
    <t>seikatsu@city.sanuki.lg.jp</t>
  </si>
  <si>
    <t>コミュニティ係、交通防犯係、広聴係、生活係、環境係、衛生係</t>
  </si>
  <si>
    <t>市民部</t>
  </si>
  <si>
    <t>市民課</t>
  </si>
  <si>
    <t>087-894-9218</t>
  </si>
  <si>
    <t>shimin@city.sanuki.lg.jp</t>
  </si>
  <si>
    <t>戸籍係、住民登録係</t>
  </si>
  <si>
    <t>税務課</t>
  </si>
  <si>
    <t>087-894-1118</t>
  </si>
  <si>
    <t>zeimu@city.sanuki.lg.jp</t>
  </si>
  <si>
    <t>市民税係、固定資産税係、軽自動車税係、国民健康保険税係、管理係、収納係</t>
  </si>
  <si>
    <t>本庁１階</t>
  </si>
  <si>
    <t>債権管理室</t>
  </si>
  <si>
    <t>087-894-1655</t>
  </si>
  <si>
    <t>saiken@city.sanuki.lg.jp</t>
  </si>
  <si>
    <t>債権管理係</t>
  </si>
  <si>
    <t>人権推進課</t>
  </si>
  <si>
    <t>087-894-9088</t>
  </si>
  <si>
    <t>jinkensuishin@city.sanuki.lg.jp</t>
  </si>
  <si>
    <t>総務係、啓発係</t>
  </si>
  <si>
    <t>福祉事務所</t>
  </si>
  <si>
    <t>福祉総務課</t>
  </si>
  <si>
    <t>0879-52-2515</t>
  </si>
  <si>
    <t>fukushisomu@city.sanuki.lg.jp</t>
  </si>
  <si>
    <t>総務係、地域福祉係、生活保護係</t>
  </si>
  <si>
    <t>長尾支所２階</t>
  </si>
  <si>
    <t>長寿障害福祉課</t>
  </si>
  <si>
    <t>0879-52-2516</t>
  </si>
  <si>
    <t>chojyusyogai@city.sanuki.lg.jp</t>
  </si>
  <si>
    <t>高齢者福祉係、障害者福祉係</t>
  </si>
  <si>
    <t>長尾支所１階</t>
  </si>
  <si>
    <t>健康福祉部</t>
  </si>
  <si>
    <t>子育て支援課</t>
  </si>
  <si>
    <t>0879-52-2517</t>
  </si>
  <si>
    <t>kosodate@city.sanuki.lg.jp</t>
  </si>
  <si>
    <t>児童母子福祉係、児童保育係、乳幼児母子医療係</t>
  </si>
  <si>
    <t>国保・健康課</t>
  </si>
  <si>
    <t>0879-52-2514</t>
  </si>
  <si>
    <t>kokuho@city.sanuki.lg.jp</t>
  </si>
  <si>
    <t>国保係、高齢者医療係、年金係</t>
  </si>
  <si>
    <t>0879-52-2518</t>
  </si>
  <si>
    <t>kenkoｕ@city.sanuki.lg.jp</t>
  </si>
  <si>
    <t>健康係、保健指導係、診療所係</t>
  </si>
  <si>
    <t>介護保険課</t>
  </si>
  <si>
    <t>0879-52-2519</t>
  </si>
  <si>
    <t>kａｉｇｏ@city.sanuki.lg.jp</t>
  </si>
  <si>
    <t>介護保険係</t>
  </si>
  <si>
    <t>0879-52-0410</t>
  </si>
  <si>
    <t>houkatsu@city.sanuki.lg.jp</t>
  </si>
  <si>
    <t>地域包括支援係（地域包括支援ｾﾝﾀｰ）</t>
  </si>
  <si>
    <t>建設課</t>
  </si>
  <si>
    <t>087-894-1117</t>
  </si>
  <si>
    <t>kensetsu@city.sanuki.lg.jp</t>
  </si>
  <si>
    <t>管理係、建設係、維持係、用地係</t>
  </si>
  <si>
    <t>建設経済部</t>
  </si>
  <si>
    <t>都市計画課</t>
  </si>
  <si>
    <t>087-894-1113</t>
  </si>
  <si>
    <t>toshikeikaku@city.sanuki.lg.jp</t>
  </si>
  <si>
    <t>計画係、業務係、開発指導係、住宅係</t>
  </si>
  <si>
    <t>農林水産課</t>
  </si>
  <si>
    <t>087-894-1116</t>
  </si>
  <si>
    <t>norinsuisan@city.sanuki.lg.jp</t>
  </si>
  <si>
    <t>農業係、林務係、水産係、漁港係</t>
  </si>
  <si>
    <t>本庁２階</t>
  </si>
  <si>
    <t>土地改良課</t>
  </si>
  <si>
    <t>087-894-9213</t>
  </si>
  <si>
    <t>tochikairyo@city.sanuki.lg.jp</t>
  </si>
  <si>
    <t>農村総合整備係、土地改良係</t>
  </si>
  <si>
    <t>商工観光課</t>
  </si>
  <si>
    <t>087-894-1114</t>
  </si>
  <si>
    <t>syokokanko@city.sanuki.lg.jp</t>
  </si>
  <si>
    <t>商工係、労政係、観光係、イベント係、温泉係</t>
  </si>
  <si>
    <t>上下水道部</t>
  </si>
  <si>
    <t>水道課</t>
  </si>
  <si>
    <t>0879-43-2047</t>
  </si>
  <si>
    <t>suido@city.sanuki.lg.jp</t>
  </si>
  <si>
    <t>庶務係、経理係、業務係、料金係、建設係、給配水係、維持管理係、浄水場</t>
  </si>
  <si>
    <t>下水道課</t>
  </si>
  <si>
    <t>0879-43-3155</t>
  </si>
  <si>
    <t>gesui@city.sanuki.lg.jp</t>
  </si>
  <si>
    <t>下水道企画係、公共下水道係、農業集落排水係、漁業集落排水係、合併処理浄化槽係</t>
  </si>
  <si>
    <t>津田診療所</t>
  </si>
  <si>
    <t>0879-23-7122</t>
  </si>
  <si>
    <t>mo.tsuda@city.sanuki.lg.jp</t>
  </si>
  <si>
    <t>内科、整形外科、リハビリテーション科</t>
  </si>
  <si>
    <t>会計管理者</t>
  </si>
  <si>
    <t>会計課</t>
  </si>
  <si>
    <t>087-894-9216</t>
  </si>
  <si>
    <t>ｋａｉｋｅｉ@city.sanuki.lg.jp</t>
  </si>
  <si>
    <t>審査係、出納係</t>
  </si>
  <si>
    <t>診療部</t>
  </si>
  <si>
    <t>0879-43-2521</t>
  </si>
  <si>
    <t>内科、呼吸器内科、循環器内科、消化器内科、糖尿病内科、腎臓内科、リウマチ科、精神科・心療内科、小児科、外科、整形外科、形成外科、脳神経外科、皮膚科、泌尿器科、産婦人科、眼科、耳鼻いんこう科、ﾘﾊﾋﾞﾘﾃｰｼｮﾝ科、放射線科、麻酔科</t>
  </si>
  <si>
    <t>病院事業管理者</t>
  </si>
  <si>
    <t>市民病院</t>
  </si>
  <si>
    <t>医療技術部</t>
  </si>
  <si>
    <t xml:space="preserve">薬剤科、画像情報科、臨床検査科、リハビリテーション技術科、栄養管理科、M E 科 </t>
  </si>
  <si>
    <t>看護部</t>
  </si>
  <si>
    <t>看護部管理室、３階東病棟、３階西病棟、４階東病棟、４階西病棟、HCU・ICU、外来、訪問看護ステーション</t>
  </si>
  <si>
    <t>地域医療部</t>
  </si>
  <si>
    <t>0879-43-2521</t>
  </si>
  <si>
    <r>
      <t>健康管理センター、</t>
    </r>
    <r>
      <rPr>
        <sz val="11"/>
        <rFont val="ＭＳ Ｐゴシック"/>
        <family val="3"/>
      </rPr>
      <t>地域医療センター（地域医療連携室）</t>
    </r>
  </si>
  <si>
    <t>医療安全管理ｾﾝﾀｰ</t>
  </si>
  <si>
    <t>医療安全管理係、じょくそう対策係、感染対策係</t>
  </si>
  <si>
    <t>市民病院</t>
  </si>
  <si>
    <t>治験管理センター</t>
  </si>
  <si>
    <t>経営管理局</t>
  </si>
  <si>
    <t>総務企画課</t>
  </si>
  <si>
    <t>0879-43-2522</t>
  </si>
  <si>
    <t>hp.somu@city.sanuki.lg.jp</t>
  </si>
  <si>
    <r>
      <t>人事庶務係、財政係、管財用度係、企画係、出納係</t>
    </r>
    <r>
      <rPr>
        <sz val="11"/>
        <rFont val="ＭＳ Ｐゴシック"/>
        <family val="3"/>
      </rPr>
      <t>、ﾒﾝﾀﾙﾍﾙｽｹｱ室</t>
    </r>
  </si>
  <si>
    <t>患者サービス課</t>
  </si>
  <si>
    <t>0879-43-2523</t>
  </si>
  <si>
    <t>hp.sabisu@city.sanuki.lg.jp</t>
  </si>
  <si>
    <t>医事企画係、情報システム係、診療情報管理係、入院係、外来係、医師事務係</t>
  </si>
  <si>
    <t xml:space="preserve">新病院建設室 </t>
  </si>
  <si>
    <t>0879-43-2989</t>
  </si>
  <si>
    <t>hp.kensetsu@city.sanuki.lg.jp</t>
  </si>
  <si>
    <t>建設係</t>
  </si>
  <si>
    <t>議　　　会</t>
  </si>
  <si>
    <t>事務局</t>
  </si>
  <si>
    <t xml:space="preserve">087-894-1120 </t>
  </si>
  <si>
    <t>gikaijimu@city.sanuki.lg.jp</t>
  </si>
  <si>
    <t>庶務係、議事係、調査係</t>
  </si>
  <si>
    <t>本庁４階</t>
  </si>
  <si>
    <t>教育委員会</t>
  </si>
  <si>
    <t>教育総務課</t>
  </si>
  <si>
    <t>0879-42-3021</t>
  </si>
  <si>
    <t>kyoikusomu@city.sanuki.lg.jp</t>
  </si>
  <si>
    <t>総務係、財務係、教育施設係</t>
  </si>
  <si>
    <t>教育長</t>
  </si>
  <si>
    <t>学校教育課</t>
  </si>
  <si>
    <t>0879-42-3106</t>
  </si>
  <si>
    <t>gakkokyoiku@city.sanuki.lg.jp</t>
  </si>
  <si>
    <r>
      <t>学務係、学校指導係、学校保健係</t>
    </r>
    <r>
      <rPr>
        <sz val="11"/>
        <rFont val="ＭＳ Ｐゴシック"/>
        <family val="3"/>
      </rPr>
      <t>、人権教育係</t>
    </r>
  </si>
  <si>
    <t>津田支所</t>
  </si>
  <si>
    <t>生涯学習課</t>
  </si>
  <si>
    <t>0879-42-3107</t>
  </si>
  <si>
    <t>syogaigakusyu@city.sanuki.lg.jp</t>
  </si>
  <si>
    <t>社会教育係、社会体育係、青少年係、芸術文化係、文化財係</t>
  </si>
  <si>
    <t>学校再編対策室</t>
  </si>
  <si>
    <t>0879-42-3035</t>
  </si>
  <si>
    <t>gakkosaihen@city.sanuki.lg.jp</t>
  </si>
  <si>
    <t>学校再編係</t>
  </si>
  <si>
    <t>選挙管理委員会</t>
  </si>
  <si>
    <t>senkyokanri@city.sanuki.lg.jp</t>
  </si>
  <si>
    <t>（兼）総務部総務課</t>
  </si>
  <si>
    <t>監査委員</t>
  </si>
  <si>
    <t>087-894-9217</t>
  </si>
  <si>
    <t>kansaiin@city.sanuki.lg.jp</t>
  </si>
  <si>
    <t>農業委員会</t>
  </si>
  <si>
    <t>087-894-9212</t>
  </si>
  <si>
    <t>nougyouiinkai@city.sanuki.lg.jp</t>
  </si>
  <si>
    <t>（兼）建設経済部農林水産課</t>
  </si>
  <si>
    <t>固定資産評価
審査委員会</t>
  </si>
  <si>
    <t>　５町長による合併協定調印式</t>
  </si>
  <si>
    <t>　津田町津田138番地15</t>
  </si>
  <si>
    <t>　大川町富田中2109番地</t>
  </si>
  <si>
    <t>　志度5385番地8</t>
  </si>
  <si>
    <t>　寒川町石田東甲931番地</t>
  </si>
  <si>
    <t>　長尾東888番地5</t>
  </si>
  <si>
    <t>134度10分20秒</t>
  </si>
  <si>
    <t>34度19分31秒</t>
  </si>
  <si>
    <t>経度</t>
  </si>
  <si>
    <t>緯度</t>
  </si>
  <si>
    <t>各年度末</t>
  </si>
  <si>
    <t>北原ふれあい会館</t>
  </si>
  <si>
    <t>津田公民館北山分館健康教育指導室</t>
  </si>
  <si>
    <t>大国木集会場</t>
  </si>
  <si>
    <t>松尾小学校体育館</t>
  </si>
  <si>
    <t>さぬき市大川支所</t>
  </si>
  <si>
    <t>富田小学校体育館</t>
  </si>
  <si>
    <t>志度高等学校南側卓球場</t>
  </si>
  <si>
    <t>志度中学校体育館</t>
  </si>
  <si>
    <t>志度公民館末分館</t>
  </si>
  <si>
    <t>生涯学習館</t>
  </si>
  <si>
    <t>新田集会場</t>
  </si>
  <si>
    <t>さぬき市研修センター</t>
  </si>
  <si>
    <t>小田漁村センター</t>
  </si>
  <si>
    <t>鴨部幼稚園</t>
  </si>
  <si>
    <t>鴨部ふれあいプラザ</t>
  </si>
  <si>
    <t>寒川公民館第3会議室</t>
  </si>
  <si>
    <t>さぬき市高齢者生きがい発揮促進施設</t>
  </si>
  <si>
    <t>寒川ふれあいプラザ</t>
  </si>
  <si>
    <t>大末公民館</t>
  </si>
  <si>
    <t>神前小学校多目的室</t>
  </si>
  <si>
    <t>神前老人いこいの家</t>
  </si>
  <si>
    <t>造田小学校体育館</t>
  </si>
  <si>
    <t>造田コミュニティーセンター</t>
  </si>
  <si>
    <t>長尾公民館</t>
  </si>
  <si>
    <t>辛立文化センター</t>
  </si>
  <si>
    <t>長尾公民館前山分館</t>
  </si>
  <si>
    <t>長尾公民館昭和分館</t>
  </si>
  <si>
    <t>白羽公民館</t>
  </si>
  <si>
    <t>旧多和小学校体育館</t>
  </si>
  <si>
    <t>旧多和小学校槙川分校</t>
  </si>
  <si>
    <t>津田多目的研修集会施設</t>
  </si>
  <si>
    <t>津田町東部児童館</t>
  </si>
  <si>
    <t>津田公民館</t>
  </si>
  <si>
    <t>津田中央保育所</t>
  </si>
  <si>
    <t>２３</t>
  </si>
  <si>
    <t>　さぬき市誕生</t>
  </si>
  <si>
    <t>　知事の廃置分合処分決定　知事から総務大臣への届出</t>
  </si>
  <si>
    <t>（注）農地法第４条…自己所有の農地を農地以外の目的に使用する場合の規定</t>
  </si>
  <si>
    <r>
      <t>人</t>
    </r>
    <r>
      <rPr>
        <sz val="11"/>
        <color indexed="8"/>
        <rFont val="ＭＳ Ｐゴシック"/>
        <family val="3"/>
      </rPr>
      <t xml:space="preserve">  </t>
    </r>
    <r>
      <rPr>
        <sz val="11"/>
        <rFont val="ＭＳ ゴシック"/>
        <family val="3"/>
      </rPr>
      <t>口</t>
    </r>
  </si>
  <si>
    <t>（単位：人・世帯）</t>
  </si>
  <si>
    <t>（注）経度・緯度はさぬき市役所の地点の数値</t>
  </si>
  <si>
    <t>m/s</t>
  </si>
  <si>
    <t>mm</t>
  </si>
  <si>
    <t>12.3km</t>
  </si>
  <si>
    <t>22.5km</t>
  </si>
  <si>
    <t>4　土地利用状況の推移</t>
  </si>
  <si>
    <t>（注）国勢調査実施年以外は，国勢調査を基礎とした推計人口である。</t>
  </si>
  <si>
    <t>7　人口及び世帯数の推移</t>
  </si>
  <si>
    <t>8　人　口　動　態</t>
  </si>
  <si>
    <t>年　次</t>
  </si>
  <si>
    <t>資料：主要成果説明書</t>
  </si>
  <si>
    <t>（注）「-」となっている国の数値については、当該年度の「その他」の数値に含まれている。</t>
  </si>
  <si>
    <t>12　従業地，通学地による人口</t>
  </si>
  <si>
    <t>１世帯当たり人員</t>
  </si>
  <si>
    <t>１世帯当たり人員</t>
  </si>
  <si>
    <t>資料：国勢調査</t>
  </si>
  <si>
    <t>各年１０月１日現在（単位：人）</t>
  </si>
  <si>
    <t>各年１０月１日現在（単位：世帯・人）</t>
  </si>
  <si>
    <t>　　　　　　　　　　　　　　　　　　　　　　　　　　　　各年２月１日現在（単位：ｈａ）</t>
  </si>
  <si>
    <t>(1)　作物の種類別作付け面積</t>
  </si>
  <si>
    <r>
      <t xml:space="preserve"> </t>
    </r>
    <r>
      <rPr>
        <sz val="11"/>
        <color indexed="8"/>
        <rFont val="ＭＳ Ｐゴシック"/>
        <family val="3"/>
      </rPr>
      <t xml:space="preserve">                </t>
    </r>
    <r>
      <rPr>
        <sz val="10"/>
        <rFont val="ＭＳ ゴシック"/>
        <family val="3"/>
      </rPr>
      <t>50</t>
    </r>
    <r>
      <rPr>
        <sz val="11"/>
        <color indexed="8"/>
        <rFont val="ＭＳ Ｐゴシック"/>
        <family val="3"/>
      </rPr>
      <t>ha 　　</t>
    </r>
    <r>
      <rPr>
        <sz val="10"/>
        <rFont val="ＭＳ ゴシック"/>
        <family val="3"/>
      </rPr>
      <t>～</t>
    </r>
    <r>
      <rPr>
        <sz val="11"/>
        <color indexed="8"/>
        <rFont val="ＭＳ Ｐゴシック"/>
        <family val="3"/>
      </rPr>
      <t xml:space="preserve"> 　　</t>
    </r>
    <r>
      <rPr>
        <sz val="10"/>
        <rFont val="ＭＳ ゴシック"/>
        <family val="3"/>
      </rPr>
      <t>100</t>
    </r>
    <r>
      <rPr>
        <sz val="11"/>
        <color indexed="8"/>
        <rFont val="ＭＳ Ｐゴシック"/>
        <family val="3"/>
      </rPr>
      <t>ha</t>
    </r>
  </si>
  <si>
    <r>
      <t xml:space="preserve"> </t>
    </r>
    <r>
      <rPr>
        <sz val="11"/>
        <color indexed="8"/>
        <rFont val="ＭＳ Ｐゴシック"/>
        <family val="3"/>
      </rPr>
      <t xml:space="preserve">               </t>
    </r>
    <r>
      <rPr>
        <sz val="10"/>
        <rFont val="ＭＳ ゴシック"/>
        <family val="3"/>
      </rPr>
      <t>100</t>
    </r>
    <r>
      <rPr>
        <sz val="11"/>
        <color indexed="8"/>
        <rFont val="ＭＳ Ｐゴシック"/>
        <family val="3"/>
      </rPr>
      <t>ha 　　</t>
    </r>
    <r>
      <rPr>
        <sz val="10"/>
        <rFont val="ＭＳ ゴシック"/>
        <family val="3"/>
      </rPr>
      <t>～　</t>
    </r>
    <r>
      <rPr>
        <sz val="10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500</t>
    </r>
    <r>
      <rPr>
        <sz val="11"/>
        <color indexed="8"/>
        <rFont val="ＭＳ Ｐゴシック"/>
        <family val="3"/>
      </rPr>
      <t>ha</t>
    </r>
  </si>
  <si>
    <r>
      <t xml:space="preserve"> </t>
    </r>
    <r>
      <rPr>
        <sz val="11"/>
        <color indexed="8"/>
        <rFont val="ＭＳ Ｐゴシック"/>
        <family val="3"/>
      </rPr>
      <t xml:space="preserve">                 　　　 </t>
    </r>
    <r>
      <rPr>
        <sz val="10"/>
        <rFont val="ＭＳ ゴシック"/>
        <family val="3"/>
      </rPr>
      <t>500ha 以上</t>
    </r>
  </si>
  <si>
    <r>
      <t xml:space="preserve">             1</t>
    </r>
    <r>
      <rPr>
        <sz val="11"/>
        <color indexed="8"/>
        <rFont val="ＭＳ Ｐゴシック"/>
        <family val="3"/>
      </rPr>
      <t>ha 　　</t>
    </r>
    <r>
      <rPr>
        <sz val="10"/>
        <rFont val="ＭＳ ゴシック"/>
        <family val="3"/>
      </rPr>
      <t>～　　</t>
    </r>
    <r>
      <rPr>
        <sz val="10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3</t>
    </r>
    <r>
      <rPr>
        <sz val="10"/>
        <rFont val="ＭＳ ゴシック"/>
        <family val="3"/>
      </rPr>
      <t>ha</t>
    </r>
  </si>
  <si>
    <r>
      <t xml:space="preserve"> </t>
    </r>
    <r>
      <rPr>
        <sz val="11"/>
        <color indexed="8"/>
        <rFont val="ＭＳ Ｐゴシック"/>
        <family val="3"/>
      </rPr>
      <t xml:space="preserve">                 </t>
    </r>
    <r>
      <rPr>
        <sz val="10"/>
        <rFont val="ＭＳ ゴシック"/>
        <family val="3"/>
      </rPr>
      <t>3</t>
    </r>
    <r>
      <rPr>
        <sz val="11"/>
        <color indexed="8"/>
        <rFont val="ＭＳ Ｐゴシック"/>
        <family val="3"/>
      </rPr>
      <t>ha 　　</t>
    </r>
    <r>
      <rPr>
        <sz val="10"/>
        <rFont val="ＭＳ ゴシック"/>
        <family val="3"/>
      </rPr>
      <t>～　　</t>
    </r>
    <r>
      <rPr>
        <sz val="10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5</t>
    </r>
    <r>
      <rPr>
        <sz val="11"/>
        <color indexed="8"/>
        <rFont val="ＭＳ Ｐゴシック"/>
        <family val="3"/>
      </rPr>
      <t>ha</t>
    </r>
  </si>
  <si>
    <r>
      <t xml:space="preserve"> </t>
    </r>
    <r>
      <rPr>
        <sz val="11"/>
        <color indexed="8"/>
        <rFont val="ＭＳ Ｐゴシック"/>
        <family val="3"/>
      </rPr>
      <t xml:space="preserve">                 </t>
    </r>
    <r>
      <rPr>
        <sz val="10"/>
        <rFont val="ＭＳ ゴシック"/>
        <family val="3"/>
      </rPr>
      <t>5</t>
    </r>
    <r>
      <rPr>
        <sz val="11"/>
        <color indexed="8"/>
        <rFont val="ＭＳ Ｐゴシック"/>
        <family val="3"/>
      </rPr>
      <t>ha 　　</t>
    </r>
    <r>
      <rPr>
        <sz val="10"/>
        <rFont val="ＭＳ ゴシック"/>
        <family val="3"/>
      </rPr>
      <t>～　</t>
    </r>
    <r>
      <rPr>
        <sz val="10"/>
        <rFont val="ＭＳ Ｐゴシック"/>
        <family val="3"/>
      </rPr>
      <t xml:space="preserve"> </t>
    </r>
    <r>
      <rPr>
        <sz val="10"/>
        <rFont val="ＭＳ ゴシック"/>
        <family val="3"/>
      </rPr>
      <t>　10</t>
    </r>
    <r>
      <rPr>
        <sz val="11"/>
        <color indexed="8"/>
        <rFont val="ＭＳ Ｐゴシック"/>
        <family val="3"/>
      </rPr>
      <t>ha</t>
    </r>
  </si>
  <si>
    <r>
      <t xml:space="preserve"> </t>
    </r>
    <r>
      <rPr>
        <sz val="11"/>
        <color indexed="8"/>
        <rFont val="ＭＳ Ｐゴシック"/>
        <family val="3"/>
      </rPr>
      <t xml:space="preserve">                </t>
    </r>
    <r>
      <rPr>
        <sz val="10"/>
        <rFont val="ＭＳ ゴシック"/>
        <family val="3"/>
      </rPr>
      <t>10</t>
    </r>
    <r>
      <rPr>
        <sz val="11"/>
        <color indexed="8"/>
        <rFont val="ＭＳ Ｐゴシック"/>
        <family val="3"/>
      </rPr>
      <t xml:space="preserve">ha　　 </t>
    </r>
    <r>
      <rPr>
        <sz val="10"/>
        <rFont val="ＭＳ ゴシック"/>
        <family val="3"/>
      </rPr>
      <t>～　</t>
    </r>
    <r>
      <rPr>
        <sz val="10"/>
        <rFont val="ＭＳ Ｐゴシック"/>
        <family val="3"/>
      </rPr>
      <t xml:space="preserve"> </t>
    </r>
    <r>
      <rPr>
        <sz val="10"/>
        <rFont val="ＭＳ ゴシック"/>
        <family val="3"/>
      </rPr>
      <t>　20</t>
    </r>
    <r>
      <rPr>
        <sz val="11"/>
        <color indexed="8"/>
        <rFont val="ＭＳ Ｐゴシック"/>
        <family val="3"/>
      </rPr>
      <t>ha</t>
    </r>
  </si>
  <si>
    <r>
      <t xml:space="preserve"> </t>
    </r>
    <r>
      <rPr>
        <sz val="11"/>
        <color indexed="8"/>
        <rFont val="ＭＳ Ｐゴシック"/>
        <family val="3"/>
      </rPr>
      <t xml:space="preserve">                </t>
    </r>
    <r>
      <rPr>
        <sz val="10"/>
        <rFont val="ＭＳ ゴシック"/>
        <family val="3"/>
      </rPr>
      <t>20</t>
    </r>
    <r>
      <rPr>
        <sz val="11"/>
        <color indexed="8"/>
        <rFont val="ＭＳ Ｐゴシック"/>
        <family val="3"/>
      </rPr>
      <t>ha 　　</t>
    </r>
    <r>
      <rPr>
        <sz val="10"/>
        <rFont val="ＭＳ ゴシック"/>
        <family val="3"/>
      </rPr>
      <t>～　</t>
    </r>
    <r>
      <rPr>
        <sz val="10"/>
        <rFont val="ＭＳ Ｐゴシック"/>
        <family val="3"/>
      </rPr>
      <t xml:space="preserve"> </t>
    </r>
    <r>
      <rPr>
        <sz val="10"/>
        <rFont val="ＭＳ ゴシック"/>
        <family val="3"/>
      </rPr>
      <t>　30</t>
    </r>
    <r>
      <rPr>
        <sz val="11"/>
        <color indexed="8"/>
        <rFont val="ＭＳ Ｐゴシック"/>
        <family val="3"/>
      </rPr>
      <t>ha</t>
    </r>
  </si>
  <si>
    <r>
      <t xml:space="preserve"> </t>
    </r>
    <r>
      <rPr>
        <sz val="11"/>
        <color indexed="8"/>
        <rFont val="ＭＳ Ｐゴシック"/>
        <family val="3"/>
      </rPr>
      <t xml:space="preserve">                </t>
    </r>
    <r>
      <rPr>
        <sz val="10"/>
        <rFont val="ＭＳ ゴシック"/>
        <family val="3"/>
      </rPr>
      <t>30</t>
    </r>
    <r>
      <rPr>
        <sz val="11"/>
        <color indexed="8"/>
        <rFont val="ＭＳ Ｐゴシック"/>
        <family val="3"/>
      </rPr>
      <t>ha 　　</t>
    </r>
    <r>
      <rPr>
        <sz val="10"/>
        <rFont val="ＭＳ ゴシック"/>
        <family val="3"/>
      </rPr>
      <t>～</t>
    </r>
    <r>
      <rPr>
        <sz val="11"/>
        <color indexed="8"/>
        <rFont val="ＭＳ Ｐゴシック"/>
        <family val="3"/>
      </rPr>
      <t xml:space="preserve"> 　   </t>
    </r>
    <r>
      <rPr>
        <sz val="10"/>
        <rFont val="ＭＳ ゴシック"/>
        <family val="3"/>
      </rPr>
      <t>50</t>
    </r>
    <r>
      <rPr>
        <sz val="11"/>
        <color indexed="8"/>
        <rFont val="ＭＳ Ｐゴシック"/>
        <family val="3"/>
      </rPr>
      <t>ha</t>
    </r>
  </si>
  <si>
    <t>（注）従業者4人以上の事業所についての集計である。</t>
  </si>
  <si>
    <t>　　　</t>
  </si>
  <si>
    <t>（注）従業者4人以上の事業所についての集計である。</t>
  </si>
  <si>
    <t>33　業種別従業者数の推移</t>
  </si>
  <si>
    <r>
      <t>（注）特定健康診査受診者数は</t>
    </r>
    <r>
      <rPr>
        <sz val="10"/>
        <rFont val="ＭＳ ゴシック"/>
        <family val="3"/>
      </rPr>
      <t>法定報告</t>
    </r>
    <r>
      <rPr>
        <sz val="10"/>
        <color indexed="8"/>
        <rFont val="ＭＳ Ｐゴシック"/>
        <family val="3"/>
      </rPr>
      <t>による。</t>
    </r>
  </si>
  <si>
    <t>89　給水状況</t>
  </si>
  <si>
    <t>90　配水施設状況</t>
  </si>
  <si>
    <t>91　配水状況</t>
  </si>
  <si>
    <t>92　有収水量の状況</t>
  </si>
  <si>
    <t>94　普通自動車登録台数の推移</t>
  </si>
  <si>
    <t>95　軽自動車登録台数の推移</t>
  </si>
  <si>
    <t>96　ＪＲ主要駅乗車人員の推移</t>
  </si>
  <si>
    <t>97　ことでん駅別輸送実績の推移</t>
  </si>
  <si>
    <t>98　コミュニティバス利用状況</t>
  </si>
  <si>
    <t>99　パークアンドライド利用状況</t>
  </si>
  <si>
    <t>100　津田中央駐車場利用状況</t>
  </si>
  <si>
    <t>年度</t>
  </si>
  <si>
    <t>上記以外の者</t>
  </si>
  <si>
    <t>103　ＣＡＴＶ加入状況及びインターネット契約状況</t>
  </si>
  <si>
    <t>104　市内郵便局数</t>
  </si>
  <si>
    <t>105　歴代教育長</t>
  </si>
  <si>
    <t>108　学校の状況</t>
  </si>
  <si>
    <t>109　幼稚園の状況</t>
  </si>
  <si>
    <t xml:space="preserve"> 1.津　田</t>
  </si>
  <si>
    <t xml:space="preserve"> 2.鶴　羽</t>
  </si>
  <si>
    <t xml:space="preserve"> 3.富　田</t>
  </si>
  <si>
    <t xml:space="preserve"> 4.松　尾</t>
  </si>
  <si>
    <t xml:space="preserve"> 5.志　度</t>
  </si>
  <si>
    <t xml:space="preserve"> 6. 末</t>
  </si>
  <si>
    <t xml:space="preserve"> 7.志度東</t>
  </si>
  <si>
    <t xml:space="preserve"> 8.志度南</t>
  </si>
  <si>
    <t xml:space="preserve"> 9.中　央</t>
  </si>
  <si>
    <t>10.鴨　部</t>
  </si>
  <si>
    <t>11.小　田</t>
  </si>
  <si>
    <t>12.寒　川</t>
  </si>
  <si>
    <t>13.長　尾</t>
  </si>
  <si>
    <t>14.造　田</t>
  </si>
  <si>
    <t>15.前　山</t>
  </si>
  <si>
    <t>私　　立</t>
  </si>
  <si>
    <t>110　小学校の状況</t>
  </si>
  <si>
    <t>111　中学校の状況</t>
  </si>
  <si>
    <t>112　中学校卒業者の卒業後の状況</t>
  </si>
  <si>
    <t>113　高等学校の状況</t>
  </si>
  <si>
    <t>114　高等学校卒業者の卒業後の状況</t>
  </si>
  <si>
    <t>115　学校開放施設利用者数</t>
  </si>
  <si>
    <t>116　社会体育施設利用者数</t>
  </si>
  <si>
    <t>117　公民館利用者数</t>
  </si>
  <si>
    <t>120　辛立文化センター利用者数</t>
  </si>
  <si>
    <t>122　指定文化財等一覧表</t>
  </si>
  <si>
    <t>123　志度図書館利用状況</t>
  </si>
  <si>
    <t>124　寒川図書館利用状況</t>
  </si>
  <si>
    <t>125　自主防災組織結成率</t>
  </si>
  <si>
    <t>126　火災発生状況</t>
  </si>
  <si>
    <t>127　火災損害状況</t>
  </si>
  <si>
    <t>128　原因別火災発生状況</t>
  </si>
  <si>
    <t>129　月別火災発生件数</t>
  </si>
  <si>
    <t>130　救急活動状況（出動回数）</t>
  </si>
  <si>
    <t>131　消防力の現状（常備消防）</t>
  </si>
  <si>
    <t>132　消防団の現勢</t>
  </si>
  <si>
    <t>133　交通事故状況</t>
  </si>
  <si>
    <t>134　刑法犯罪の状況</t>
  </si>
  <si>
    <t>138　普通会計決算状況</t>
  </si>
  <si>
    <t>139　普通会計性質別決算状況（歳出）</t>
  </si>
  <si>
    <t>140　普通会計歳入決算状況</t>
  </si>
  <si>
    <t>141　市税収入状況</t>
  </si>
  <si>
    <t>142　固定資産評価額</t>
  </si>
  <si>
    <t>142　固定資産評価額</t>
  </si>
  <si>
    <t>143　主要選挙の投票状況</t>
  </si>
  <si>
    <t>144　永久選挙人名簿登録者数</t>
  </si>
  <si>
    <t>147　市職員数</t>
  </si>
  <si>
    <t>148　市職員数の状況</t>
  </si>
  <si>
    <r>
      <t>149　さぬき市行政機構図［各課連絡先と分掌事務］</t>
    </r>
    <r>
      <rPr>
        <sz val="14"/>
        <rFont val="ＭＳ ゴシック"/>
        <family val="3"/>
      </rPr>
      <t>（平成２４年４月１日現在）</t>
    </r>
    <r>
      <rPr>
        <sz val="24"/>
        <color indexed="8"/>
        <rFont val="ＭＳ ゴシック"/>
        <family val="3"/>
      </rPr>
      <t>　　　</t>
    </r>
  </si>
  <si>
    <t>（単位：件・ａ）</t>
  </si>
  <si>
    <t>（単位：件・ａ）</t>
  </si>
  <si>
    <t>（単位：件・ａ）</t>
  </si>
  <si>
    <t>資料：市農林水産課</t>
  </si>
  <si>
    <t>9　年齢（５歳階級）別男女別人口</t>
  </si>
  <si>
    <t>10　地区別人口</t>
  </si>
  <si>
    <t>年　次
月　別</t>
  </si>
  <si>
    <t>13　労働力状態，男女別15歳以上人口</t>
  </si>
  <si>
    <t>15　産業（大分類）別経営組織別事業所数及び従業者数</t>
  </si>
  <si>
    <t>各年２月１日現在（単位：ｈａ）</t>
  </si>
  <si>
    <t>資料：２０１０年世界農林業センサス</t>
  </si>
  <si>
    <t>資料：漁業センサス</t>
  </si>
  <si>
    <t>年　次</t>
  </si>
  <si>
    <t>年　　次</t>
  </si>
  <si>
    <t>（単位：トン）</t>
  </si>
  <si>
    <t>x</t>
  </si>
  <si>
    <t>（注）従業者4人以上の事業所についての集計である。</t>
  </si>
  <si>
    <r>
      <t>平成２２年１２月</t>
    </r>
    <r>
      <rPr>
        <sz val="11"/>
        <color indexed="8"/>
        <rFont val="ＭＳ ゴシック"/>
        <family val="3"/>
      </rPr>
      <t>３１</t>
    </r>
    <r>
      <rPr>
        <sz val="10"/>
        <rFont val="ＭＳ ゴシック"/>
        <family val="3"/>
      </rPr>
      <t>日現在(単位：事業所・人・万円)</t>
    </r>
  </si>
  <si>
    <t>各年６月１日現在（単位：事業所・人・万円）</t>
  </si>
  <si>
    <t>各年６月１日現在（単位：事業所・人・万円）</t>
  </si>
  <si>
    <t>37　業種別事業所数，従業者数，年間商品販売額  （平成１９年－小売業）</t>
  </si>
  <si>
    <t>（単位：延人員）</t>
  </si>
  <si>
    <t>Ⓐ</t>
  </si>
  <si>
    <t>Ⓑ</t>
  </si>
  <si>
    <t>※上段は受給者数，下段は支給金額</t>
  </si>
  <si>
    <t>各年度末（単位：人・千円）</t>
  </si>
  <si>
    <t>富田保育所分園
松尾保育所</t>
  </si>
  <si>
    <t>長尾保育所分園
助光保育所</t>
  </si>
  <si>
    <t>津田・大川・寒川・長尾・造田（4・5歳と1～3年）
志度・鴨庄
（1～3年）</t>
  </si>
  <si>
    <t>資料：市子育て支援課</t>
  </si>
  <si>
    <t>（1～3年）</t>
  </si>
  <si>
    <t>（1～3年）</t>
  </si>
  <si>
    <t>（注）カッコ内は私立保育所の内数である。</t>
  </si>
  <si>
    <t>年　　度</t>
  </si>
  <si>
    <t>（注）22年度から志度・長尾放課後児童クラブは，それぞれ第1・第2に分割された。</t>
  </si>
  <si>
    <t>　　　　資料：県健康福祉総務課，県医務国保課</t>
  </si>
  <si>
    <t xml:space="preserve">  平成１４年</t>
  </si>
  <si>
    <t>年次</t>
  </si>
  <si>
    <t>78　さぬき市斎場（管内）の取扱状況</t>
  </si>
  <si>
    <t>　　　「その他」は切断手術による人体の一部の取扱件数である。</t>
  </si>
  <si>
    <t>（注）測定値は年平均値である。
　　　ＣＯＤ（科学的酸素要求量）</t>
  </si>
  <si>
    <t>資料：市生活環境課</t>
  </si>
  <si>
    <r>
      <t xml:space="preserve"> (注) </t>
    </r>
    <r>
      <rPr>
        <sz val="10"/>
        <rFont val="ＭＳ ゴシック"/>
        <family val="3"/>
      </rPr>
      <t>測定値は年平均値である。</t>
    </r>
  </si>
  <si>
    <t>平成20年</t>
  </si>
  <si>
    <t>（注）本表は抽出調査による推定値を四捨五入して表章したもので，表中の個々の数字の合計が必ずしも
　　　 総数とは一致しない。また，20年度は9月までの数値である。　　資料：平成20年住宅・土地統計調査</t>
  </si>
  <si>
    <t>（契約口数：口，使用電力量：MWH）</t>
  </si>
  <si>
    <r>
      <t>区</t>
    </r>
    <r>
      <rPr>
        <sz val="11"/>
        <color indexed="8"/>
        <rFont val="ＭＳ Ｐゴシック"/>
        <family val="3"/>
      </rPr>
      <t xml:space="preserve">   </t>
    </r>
    <r>
      <rPr>
        <sz val="10"/>
        <rFont val="ＭＳ ゴシック"/>
        <family val="3"/>
      </rPr>
      <t>分</t>
    </r>
  </si>
  <si>
    <t>平成１４年度</t>
  </si>
  <si>
    <t>１５</t>
  </si>
  <si>
    <t>１６</t>
  </si>
  <si>
    <t>１７</t>
  </si>
  <si>
    <t>１８</t>
  </si>
  <si>
    <t>契   約   口   数</t>
  </si>
  <si>
    <t>　　 電          灯</t>
  </si>
  <si>
    <t>　　 電          力</t>
  </si>
  <si>
    <t>使   用   電   力</t>
  </si>
  <si>
    <t>　   民    生    用</t>
  </si>
  <si>
    <r>
      <t xml:space="preserve">　　　     電         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灯</t>
    </r>
  </si>
  <si>
    <t>　　　     業 務 用 電 力</t>
  </si>
  <si>
    <t>　　　     深  夜  電  力</t>
  </si>
  <si>
    <t>　   産    業    用</t>
  </si>
  <si>
    <t>　　　     小  口  電  力</t>
  </si>
  <si>
    <t>　　　     大  口  電  力</t>
  </si>
  <si>
    <t>　　　     そ の 他 電 力</t>
  </si>
  <si>
    <t>１９</t>
  </si>
  <si>
    <t>２０</t>
  </si>
  <si>
    <t>２１</t>
  </si>
  <si>
    <t>２２</t>
  </si>
  <si>
    <t>２３</t>
  </si>
  <si>
    <t>88　電灯・電力需要状況</t>
  </si>
  <si>
    <t>　　給水人口は住民基本台帳と外国人登録の合計値である。</t>
  </si>
  <si>
    <t>93　下水道（汚水管）整備状況</t>
  </si>
  <si>
    <t>　　　　　　　　　　　　　　　　　　　　　　　　　　　　　　　　各年度</t>
  </si>
  <si>
    <t>資料：香川県統計年鑑</t>
  </si>
  <si>
    <t>　　　で集計している。</t>
  </si>
  <si>
    <t>各年度末（単位：人）</t>
  </si>
  <si>
    <t>資料：市都市計画課</t>
  </si>
  <si>
    <t>101　電話施設状況</t>
  </si>
  <si>
    <t>各年度末（単位：台・％）</t>
  </si>
  <si>
    <t>年度</t>
  </si>
  <si>
    <t>一般加入電話</t>
  </si>
  <si>
    <t>事務用</t>
  </si>
  <si>
    <t>住宅用</t>
  </si>
  <si>
    <t>住宅用
比　率</t>
  </si>
  <si>
    <t>-</t>
  </si>
  <si>
    <t>16</t>
  </si>
  <si>
    <r>
      <t>1</t>
    </r>
    <r>
      <rPr>
        <sz val="10"/>
        <rFont val="ＭＳ ゴシック"/>
        <family val="3"/>
      </rPr>
      <t>7</t>
    </r>
  </si>
  <si>
    <t>18</t>
  </si>
  <si>
    <r>
      <t>19</t>
    </r>
  </si>
  <si>
    <t>20</t>
  </si>
  <si>
    <t>21</t>
  </si>
  <si>
    <t>資料：西日本電信電話(株)香川支店</t>
  </si>
  <si>
    <t>102　テレビ受信契約状況</t>
  </si>
  <si>
    <t>-</t>
  </si>
  <si>
    <t>資料：香川県統計年鑑</t>
  </si>
  <si>
    <t>106　学校施設耐震化率（市立・県立）</t>
  </si>
  <si>
    <t>107　学校施設耐震化率の推移</t>
  </si>
  <si>
    <t>資料：市学校教育課</t>
  </si>
  <si>
    <t>資料：市学校教育課</t>
  </si>
  <si>
    <t>　　　につき計上していない。</t>
  </si>
  <si>
    <t>（注）カッコ内の数値は女子生徒の再掲。</t>
  </si>
  <si>
    <t>上記以外の者</t>
  </si>
  <si>
    <t>資料：市学校教育課</t>
  </si>
  <si>
    <t>各年度３月（単位：人）</t>
  </si>
  <si>
    <t>　平成２３年５月１日現在（単位：人・㎡）</t>
  </si>
  <si>
    <t>（２）総合（運動）公園（テニス場，ゲートボール場等），運動広場</t>
  </si>
  <si>
    <t>（４）プール（小田，志度東，志度）</t>
  </si>
  <si>
    <t>（注）利用者数は延べ人数である。</t>
  </si>
  <si>
    <t>（注）利用者数は延べ人数である。</t>
  </si>
  <si>
    <t>（単位：人）</t>
  </si>
  <si>
    <t>資料：志度図書館</t>
  </si>
  <si>
    <t>-</t>
  </si>
  <si>
    <t>（注）18，20年度の「相談（レファレンス）件数」は，クイックレファレンスも含む。</t>
  </si>
  <si>
    <t>死傷者</t>
  </si>
  <si>
    <t>平成１９年</t>
  </si>
  <si>
    <t>資料：大川広域消防本部</t>
  </si>
  <si>
    <t>-</t>
  </si>
  <si>
    <t>　　</t>
  </si>
  <si>
    <t>　（単位：件・棟・人）</t>
  </si>
  <si>
    <t>（注）爆発を除く。</t>
  </si>
  <si>
    <t>４</t>
  </si>
  <si>
    <t>（単位：人）</t>
  </si>
  <si>
    <t>資料：さぬき警察署</t>
  </si>
  <si>
    <t>（注）触法少年は除く。交通事故による業務上過失致死傷は除く。</t>
  </si>
  <si>
    <t>135　少年犯罪（刑法犯）の検挙状況</t>
  </si>
  <si>
    <r>
      <t>債務負担行為</t>
    </r>
    <r>
      <rPr>
        <sz val="10"/>
        <rFont val="ＭＳ ゴシック"/>
        <family val="3"/>
      </rPr>
      <t>限度</t>
    </r>
    <r>
      <rPr>
        <sz val="11"/>
        <rFont val="ＭＳ Ｐゴシック"/>
        <family val="3"/>
      </rPr>
      <t>額</t>
    </r>
  </si>
  <si>
    <t>（注）構成比及び対前年度比については，小数第二位以下を四捨五入している。</t>
  </si>
  <si>
    <t>各年１月１日現在</t>
  </si>
  <si>
    <t>各年１月１日現在（単位：千円）</t>
  </si>
  <si>
    <t>　　　市長が価格を決定するもの</t>
  </si>
  <si>
    <t>　　　 法第３８９条関係</t>
  </si>
  <si>
    <t>現</t>
  </si>
  <si>
    <t>任</t>
  </si>
  <si>
    <t>中</t>
  </si>
  <si>
    <t xml:space="preserve"> 　 　 （２）　水道部門の職員</t>
  </si>
  <si>
    <t>６．農業委員会の事務部門の職員</t>
  </si>
  <si>
    <t>　内訳 （１）　市民病院の職員</t>
  </si>
  <si>
    <t>-</t>
  </si>
  <si>
    <t>-</t>
  </si>
  <si>
    <t>投資及び出資金</t>
  </si>
  <si>
    <t>資料：市人権推進課</t>
  </si>
  <si>
    <t>２２</t>
  </si>
  <si>
    <t>本部</t>
  </si>
  <si>
    <t>-</t>
  </si>
  <si>
    <t>脇元</t>
  </si>
  <si>
    <t>●収入役</t>
  </si>
  <si>
    <t>資料：市秘書広報課</t>
  </si>
  <si>
    <t>x</t>
  </si>
  <si>
    <t>x</t>
  </si>
  <si>
    <t>-</t>
  </si>
  <si>
    <t>国・地方公共団体等</t>
  </si>
  <si>
    <t>(注） 本数値は，行政区域でいうさぬき市の加入数とは必ずしも一致しない。　</t>
  </si>
  <si>
    <t>資料：県高校教育課，藤井学園寒川高等学校</t>
  </si>
  <si>
    <t>（注）14年度の数値は公立高校のみの合算，それ以降の数値は市内４校の合算である。</t>
  </si>
  <si>
    <t>資料：津田高等学校，志度高等学校，石田高等学校，藤井学園寒川高等学校</t>
  </si>
  <si>
    <t>２２</t>
  </si>
  <si>
    <r>
      <t>1</t>
    </r>
    <r>
      <rPr>
        <sz val="10"/>
        <color indexed="8"/>
        <rFont val="ＭＳ ゴシック"/>
        <family val="3"/>
      </rPr>
      <t>6</t>
    </r>
  </si>
  <si>
    <r>
      <t>1</t>
    </r>
    <r>
      <rPr>
        <sz val="10"/>
        <color indexed="8"/>
        <rFont val="ＭＳ ゴシック"/>
        <family val="3"/>
      </rPr>
      <t>8</t>
    </r>
  </si>
  <si>
    <r>
      <t>2</t>
    </r>
    <r>
      <rPr>
        <sz val="10"/>
        <color indexed="8"/>
        <rFont val="ＭＳ ゴシック"/>
        <family val="3"/>
      </rPr>
      <t>5</t>
    </r>
  </si>
  <si>
    <r>
      <t>5</t>
    </r>
    <r>
      <rPr>
        <sz val="10"/>
        <color indexed="8"/>
        <rFont val="ＭＳ ゴシック"/>
        <family val="3"/>
      </rPr>
      <t>0</t>
    </r>
  </si>
  <si>
    <r>
      <t>5</t>
    </r>
    <r>
      <rPr>
        <sz val="10"/>
        <color indexed="8"/>
        <rFont val="ＭＳ ゴシック"/>
        <family val="3"/>
      </rPr>
      <t>3</t>
    </r>
  </si>
  <si>
    <r>
      <t>9</t>
    </r>
    <r>
      <rPr>
        <sz val="10"/>
        <color indexed="8"/>
        <rFont val="ＭＳ ゴシック"/>
        <family val="3"/>
      </rPr>
      <t>8</t>
    </r>
  </si>
  <si>
    <r>
      <t>7</t>
    </r>
    <r>
      <rPr>
        <sz val="10"/>
        <color indexed="8"/>
        <rFont val="ＭＳ ゴシック"/>
        <family val="3"/>
      </rPr>
      <t>2</t>
    </r>
  </si>
  <si>
    <r>
      <t>1</t>
    </r>
    <r>
      <rPr>
        <sz val="10"/>
        <color indexed="8"/>
        <rFont val="ＭＳ ゴシック"/>
        <family val="3"/>
      </rPr>
      <t>74</t>
    </r>
  </si>
  <si>
    <r>
      <t>1</t>
    </r>
    <r>
      <rPr>
        <sz val="10"/>
        <color indexed="8"/>
        <rFont val="ＭＳ ゴシック"/>
        <family val="3"/>
      </rPr>
      <t>1</t>
    </r>
  </si>
  <si>
    <r>
      <t>1</t>
    </r>
    <r>
      <rPr>
        <sz val="10"/>
        <color indexed="8"/>
        <rFont val="ＭＳ ゴシック"/>
        <family val="3"/>
      </rPr>
      <t>5</t>
    </r>
  </si>
  <si>
    <r>
      <t>3</t>
    </r>
    <r>
      <rPr>
        <sz val="10"/>
        <color indexed="8"/>
        <rFont val="ＭＳ ゴシック"/>
        <family val="3"/>
      </rPr>
      <t>2</t>
    </r>
  </si>
  <si>
    <r>
      <t>3</t>
    </r>
    <r>
      <rPr>
        <sz val="10"/>
        <color indexed="8"/>
        <rFont val="ＭＳ ゴシック"/>
        <family val="3"/>
      </rPr>
      <t>0</t>
    </r>
  </si>
  <si>
    <r>
      <t>5</t>
    </r>
    <r>
      <rPr>
        <sz val="10"/>
        <color indexed="8"/>
        <rFont val="ＭＳ ゴシック"/>
        <family val="3"/>
      </rPr>
      <t>9</t>
    </r>
  </si>
  <si>
    <r>
      <t>8</t>
    </r>
    <r>
      <rPr>
        <sz val="10"/>
        <color indexed="8"/>
        <rFont val="ＭＳ ゴシック"/>
        <family val="3"/>
      </rPr>
      <t>9</t>
    </r>
  </si>
  <si>
    <r>
      <t>9</t>
    </r>
    <r>
      <rPr>
        <sz val="10"/>
        <color indexed="8"/>
        <rFont val="ＭＳ ゴシック"/>
        <family val="3"/>
      </rPr>
      <t>4</t>
    </r>
  </si>
  <si>
    <r>
      <t>2</t>
    </r>
    <r>
      <rPr>
        <sz val="10"/>
        <color indexed="8"/>
        <rFont val="ＭＳ ゴシック"/>
        <family val="3"/>
      </rPr>
      <t>16</t>
    </r>
  </si>
  <si>
    <r>
      <t>1</t>
    </r>
    <r>
      <rPr>
        <sz val="10"/>
        <color indexed="8"/>
        <rFont val="ＭＳ ゴシック"/>
        <family val="3"/>
      </rPr>
      <t>7</t>
    </r>
  </si>
  <si>
    <r>
      <t>2</t>
    </r>
    <r>
      <rPr>
        <sz val="10"/>
        <color indexed="8"/>
        <rFont val="ＭＳ ゴシック"/>
        <family val="3"/>
      </rPr>
      <t>1</t>
    </r>
  </si>
  <si>
    <r>
      <t>2</t>
    </r>
    <r>
      <rPr>
        <sz val="10"/>
        <color indexed="8"/>
        <rFont val="ＭＳ ゴシック"/>
        <family val="3"/>
      </rPr>
      <t>7</t>
    </r>
  </si>
  <si>
    <r>
      <t>4</t>
    </r>
    <r>
      <rPr>
        <sz val="10"/>
        <color indexed="8"/>
        <rFont val="ＭＳ ゴシック"/>
        <family val="3"/>
      </rPr>
      <t>0</t>
    </r>
  </si>
  <si>
    <r>
      <t>7</t>
    </r>
    <r>
      <rPr>
        <sz val="10"/>
        <color indexed="8"/>
        <rFont val="ＭＳ ゴシック"/>
        <family val="3"/>
      </rPr>
      <t>1</t>
    </r>
  </si>
  <si>
    <r>
      <t>1</t>
    </r>
    <r>
      <rPr>
        <sz val="10"/>
        <color indexed="8"/>
        <rFont val="ＭＳ ゴシック"/>
        <family val="3"/>
      </rPr>
      <t>03</t>
    </r>
  </si>
  <si>
    <r>
      <t>8</t>
    </r>
    <r>
      <rPr>
        <sz val="10"/>
        <color indexed="8"/>
        <rFont val="ＭＳ ゴシック"/>
        <family val="3"/>
      </rPr>
      <t>2</t>
    </r>
  </si>
  <si>
    <r>
      <t>2</t>
    </r>
    <r>
      <rPr>
        <sz val="10"/>
        <color indexed="8"/>
        <rFont val="ＭＳ ゴシック"/>
        <family val="3"/>
      </rPr>
      <t>07</t>
    </r>
  </si>
  <si>
    <r>
      <t>1</t>
    </r>
    <r>
      <rPr>
        <sz val="10"/>
        <color indexed="8"/>
        <rFont val="ＭＳ ゴシック"/>
        <family val="3"/>
      </rPr>
      <t>9</t>
    </r>
  </si>
  <si>
    <r>
      <t>4</t>
    </r>
    <r>
      <rPr>
        <sz val="10"/>
        <color indexed="8"/>
        <rFont val="ＭＳ ゴシック"/>
        <family val="3"/>
      </rPr>
      <t>1</t>
    </r>
  </si>
  <si>
    <r>
      <t>5</t>
    </r>
    <r>
      <rPr>
        <sz val="10"/>
        <color indexed="8"/>
        <rFont val="ＭＳ ゴシック"/>
        <family val="3"/>
      </rPr>
      <t>7</t>
    </r>
  </si>
  <si>
    <r>
      <t>1</t>
    </r>
    <r>
      <rPr>
        <sz val="10"/>
        <color indexed="8"/>
        <rFont val="ＭＳ ゴシック"/>
        <family val="3"/>
      </rPr>
      <t>24</t>
    </r>
  </si>
  <si>
    <r>
      <t>2</t>
    </r>
    <r>
      <rPr>
        <sz val="10"/>
        <color indexed="8"/>
        <rFont val="ＭＳ ゴシック"/>
        <family val="3"/>
      </rPr>
      <t>42</t>
    </r>
  </si>
  <si>
    <r>
      <t>1</t>
    </r>
    <r>
      <rPr>
        <sz val="10"/>
        <color indexed="8"/>
        <rFont val="ＭＳ ゴシック"/>
        <family val="3"/>
      </rPr>
      <t>3</t>
    </r>
  </si>
  <si>
    <r>
      <t>5</t>
    </r>
    <r>
      <rPr>
        <sz val="10"/>
        <color indexed="8"/>
        <rFont val="ＭＳ ゴシック"/>
        <family val="3"/>
      </rPr>
      <t>6</t>
    </r>
  </si>
  <si>
    <r>
      <t>8</t>
    </r>
    <r>
      <rPr>
        <sz val="10"/>
        <color indexed="8"/>
        <rFont val="ＭＳ ゴシック"/>
        <family val="3"/>
      </rPr>
      <t>6</t>
    </r>
  </si>
  <si>
    <r>
      <t>1</t>
    </r>
    <r>
      <rPr>
        <sz val="10"/>
        <color indexed="8"/>
        <rFont val="ＭＳ ゴシック"/>
        <family val="3"/>
      </rPr>
      <t>27</t>
    </r>
  </si>
  <si>
    <r>
      <t>2</t>
    </r>
    <r>
      <rPr>
        <sz val="10"/>
        <color indexed="8"/>
        <rFont val="ＭＳ ゴシック"/>
        <family val="3"/>
      </rPr>
      <t>45</t>
    </r>
  </si>
  <si>
    <r>
      <t>1</t>
    </r>
    <r>
      <rPr>
        <sz val="10"/>
        <color indexed="8"/>
        <rFont val="ＭＳ ゴシック"/>
        <family val="3"/>
      </rPr>
      <t>2</t>
    </r>
  </si>
  <si>
    <r>
      <t>2</t>
    </r>
    <r>
      <rPr>
        <sz val="10"/>
        <color indexed="8"/>
        <rFont val="ＭＳ ゴシック"/>
        <family val="3"/>
      </rPr>
      <t>2</t>
    </r>
  </si>
  <si>
    <r>
      <t>2</t>
    </r>
    <r>
      <rPr>
        <sz val="10"/>
        <color indexed="8"/>
        <rFont val="ＭＳ ゴシック"/>
        <family val="3"/>
      </rPr>
      <t>9</t>
    </r>
  </si>
  <si>
    <r>
      <t>6</t>
    </r>
    <r>
      <rPr>
        <sz val="10"/>
        <color indexed="8"/>
        <rFont val="ＭＳ ゴシック"/>
        <family val="3"/>
      </rPr>
      <t>9</t>
    </r>
  </si>
  <si>
    <r>
      <t>1</t>
    </r>
    <r>
      <rPr>
        <sz val="10"/>
        <color indexed="8"/>
        <rFont val="ＭＳ ゴシック"/>
        <family val="3"/>
      </rPr>
      <t>17</t>
    </r>
  </si>
  <si>
    <r>
      <t>2</t>
    </r>
    <r>
      <rPr>
        <sz val="10"/>
        <color indexed="8"/>
        <rFont val="ＭＳ ゴシック"/>
        <family val="3"/>
      </rPr>
      <t>83</t>
    </r>
  </si>
  <si>
    <r>
      <t>2</t>
    </r>
    <r>
      <rPr>
        <sz val="10"/>
        <color indexed="8"/>
        <rFont val="ＭＳ ゴシック"/>
        <family val="3"/>
      </rPr>
      <t>0</t>
    </r>
  </si>
  <si>
    <r>
      <t>5</t>
    </r>
    <r>
      <rPr>
        <sz val="10"/>
        <color indexed="8"/>
        <rFont val="ＭＳ ゴシック"/>
        <family val="3"/>
      </rPr>
      <t>8</t>
    </r>
  </si>
  <si>
    <r>
      <t>9</t>
    </r>
    <r>
      <rPr>
        <sz val="10"/>
        <color indexed="8"/>
        <rFont val="ＭＳ ゴシック"/>
        <family val="3"/>
      </rPr>
      <t>9</t>
    </r>
  </si>
  <si>
    <r>
      <t>2</t>
    </r>
    <r>
      <rPr>
        <sz val="10"/>
        <color indexed="8"/>
        <rFont val="ＭＳ ゴシック"/>
        <family val="3"/>
      </rPr>
      <t>66</t>
    </r>
  </si>
  <si>
    <r>
      <t>1</t>
    </r>
    <r>
      <rPr>
        <sz val="10"/>
        <color indexed="8"/>
        <rFont val="ＭＳ ゴシック"/>
        <family val="3"/>
      </rPr>
      <t>0</t>
    </r>
  </si>
  <si>
    <r>
      <t>8</t>
    </r>
    <r>
      <rPr>
        <sz val="10"/>
        <color indexed="8"/>
        <rFont val="ＭＳ ゴシック"/>
        <family val="3"/>
      </rPr>
      <t>1</t>
    </r>
  </si>
  <si>
    <r>
      <t>1</t>
    </r>
    <r>
      <rPr>
        <sz val="10"/>
        <color indexed="8"/>
        <rFont val="ＭＳ ゴシック"/>
        <family val="3"/>
      </rPr>
      <t>11</t>
    </r>
  </si>
  <si>
    <r>
      <t>2</t>
    </r>
    <r>
      <rPr>
        <sz val="10"/>
        <color indexed="8"/>
        <rFont val="ＭＳ ゴシック"/>
        <family val="3"/>
      </rPr>
      <t>74</t>
    </r>
  </si>
  <si>
    <t>資料：市国保・健康課</t>
  </si>
  <si>
    <t>72　国民健康保険の加入状況</t>
  </si>
  <si>
    <t>年間平均（単位：世帯・人・％）</t>
  </si>
  <si>
    <r>
      <t>平成１４</t>
    </r>
    <r>
      <rPr>
        <sz val="10"/>
        <rFont val="ＭＳ ゴシック"/>
        <family val="3"/>
      </rPr>
      <t>年度</t>
    </r>
  </si>
  <si>
    <t>１５</t>
  </si>
  <si>
    <t>１６</t>
  </si>
  <si>
    <t>１７</t>
  </si>
  <si>
    <t>１８</t>
  </si>
  <si>
    <t>世帯</t>
  </si>
  <si>
    <t>総　　数</t>
  </si>
  <si>
    <t>加入世帯</t>
  </si>
  <si>
    <r>
      <t>加 入</t>
    </r>
    <r>
      <rPr>
        <sz val="11"/>
        <color indexed="8"/>
        <rFont val="ＭＳ Ｐゴシック"/>
        <family val="3"/>
      </rPr>
      <t xml:space="preserve"> </t>
    </r>
    <r>
      <rPr>
        <sz val="10"/>
        <rFont val="ＭＳ ゴシック"/>
        <family val="3"/>
      </rPr>
      <t>率</t>
    </r>
  </si>
  <si>
    <t>人口</t>
  </si>
  <si>
    <t>被保険者数</t>
  </si>
  <si>
    <t>１９</t>
  </si>
  <si>
    <t>２０</t>
  </si>
  <si>
    <t>２１</t>
  </si>
  <si>
    <t>２２</t>
  </si>
  <si>
    <t>２３</t>
  </si>
  <si>
    <t>73　国民健康保険の給付状況</t>
  </si>
  <si>
    <t xml:space="preserve"> (１) 医療給付の状況(費用額)</t>
  </si>
  <si>
    <t>（単位：千円）</t>
  </si>
  <si>
    <t>区分</t>
  </si>
  <si>
    <t>平成１４年度</t>
  </si>
  <si>
    <t>療養の給付</t>
  </si>
  <si>
    <t>療　養　費</t>
  </si>
  <si>
    <t>合　　　計</t>
  </si>
  <si>
    <t>合　　　　計</t>
  </si>
  <si>
    <t>平成１９年度</t>
  </si>
  <si>
    <t>（注）事業年報による。対象診療月は3～2月。　　　　　　　　　　　</t>
  </si>
  <si>
    <t>（単位：千円）</t>
  </si>
  <si>
    <t>区分</t>
  </si>
  <si>
    <t>平成１４年度</t>
  </si>
  <si>
    <t>１５</t>
  </si>
  <si>
    <t>１６</t>
  </si>
  <si>
    <t>１７</t>
  </si>
  <si>
    <t>１８</t>
  </si>
  <si>
    <t>高額療養費</t>
  </si>
  <si>
    <t>若　人</t>
  </si>
  <si>
    <t>退　職</t>
  </si>
  <si>
    <t>合　計</t>
  </si>
  <si>
    <t>移　送　費</t>
  </si>
  <si>
    <t>そ　の　他</t>
  </si>
  <si>
    <t>出　産</t>
  </si>
  <si>
    <t>葬　祭</t>
  </si>
  <si>
    <t>１９</t>
  </si>
  <si>
    <t>２０</t>
  </si>
  <si>
    <t>２１</t>
  </si>
  <si>
    <t>２２</t>
  </si>
  <si>
    <t>２３</t>
  </si>
  <si>
    <r>
      <t xml:space="preserve">          </t>
    </r>
    <r>
      <rPr>
        <sz val="10"/>
        <rFont val="ＭＳ ゴシック"/>
        <family val="3"/>
      </rPr>
      <t>-</t>
    </r>
  </si>
  <si>
    <t>高額介護
合算療養費</t>
  </si>
  <si>
    <t>一　般</t>
  </si>
  <si>
    <t>退　職</t>
  </si>
  <si>
    <t>56　児童手当の支給状況</t>
  </si>
  <si>
    <t>（単位：人・千円）</t>
  </si>
  <si>
    <t>年　　度</t>
  </si>
  <si>
    <t>児童手当</t>
  </si>
  <si>
    <t>延べ対象児童数</t>
  </si>
  <si>
    <t>支給額</t>
  </si>
  <si>
    <t>受給者</t>
  </si>
  <si>
    <t>平成１４年度</t>
  </si>
  <si>
    <t>１５</t>
  </si>
  <si>
    <t>１６</t>
  </si>
  <si>
    <t>１７</t>
  </si>
  <si>
    <r>
      <t>１</t>
    </r>
    <r>
      <rPr>
        <sz val="11"/>
        <color indexed="8"/>
        <rFont val="ＭＳ ゴシック"/>
        <family val="3"/>
      </rPr>
      <t>９</t>
    </r>
  </si>
  <si>
    <t>２０</t>
  </si>
  <si>
    <t>２１</t>
  </si>
  <si>
    <t>２２</t>
  </si>
  <si>
    <t>（単位：人・千円）</t>
  </si>
  <si>
    <t>年　　度</t>
  </si>
  <si>
    <t>子ども手当</t>
  </si>
  <si>
    <t>延べ対象児童数</t>
  </si>
  <si>
    <t>支給額</t>
  </si>
  <si>
    <t>受給者</t>
  </si>
  <si>
    <t>平成２２年度</t>
  </si>
  <si>
    <t>平成23年度（～9月）</t>
  </si>
  <si>
    <t>平成23年度（10月～）</t>
  </si>
  <si>
    <t>（注）子ども手当の対象は中学３年生まで。所得制限なし</t>
  </si>
  <si>
    <t>（注）乳幼児医療の対象は6歳未満の児童。(23年度からは小学校就学前の児童）</t>
  </si>
  <si>
    <t xml:space="preserve">平　均 </t>
  </si>
  <si>
    <t>-</t>
  </si>
  <si>
    <t>-</t>
  </si>
  <si>
    <t>-</t>
  </si>
  <si>
    <t>後期健康診査</t>
  </si>
  <si>
    <t>-</t>
  </si>
  <si>
    <t>（注） 14～21年度はさぬき市（旧志度町以外），東かがわ市及び三木町の総計，22年度以降は，さぬき</t>
  </si>
  <si>
    <t>　　　　</t>
  </si>
  <si>
    <t>資料：四国電力(株)東かがわ営業所</t>
  </si>
  <si>
    <t>　　 　市及び東かがわ市の総計。ＭＷＨ未満は切り捨て</t>
  </si>
  <si>
    <t>（注）１４年度については、『四国の公共図書館2003』より抜粋。</t>
  </si>
  <si>
    <t>個人貸出登録人数（全体）</t>
  </si>
  <si>
    <r>
      <t xml:space="preserve">外科
</t>
    </r>
    <r>
      <rPr>
        <sz val="8"/>
        <color indexed="8"/>
        <rFont val="ＭＳ Ｐゴシック"/>
        <family val="3"/>
      </rPr>
      <t>（こう門科を含む）</t>
    </r>
  </si>
  <si>
    <t>-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</si>
  <si>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</si>
  <si>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</si>
  <si>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</si>
  <si>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</si>
  <si>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</si>
  <si>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</si>
  <si>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</si>
  <si>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</si>
  <si>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</si>
  <si>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</si>
  <si>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</si>
  <si>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</si>
  <si>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</si>
  <si>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</si>
  <si>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</si>
  <si>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</si>
  <si>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</si>
  <si>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r>
      <rPr>
        <sz val="9"/>
        <rFont val="ＭＳ ゴシック"/>
        <family val="3"/>
      </rPr>
      <t>～Ｂ</t>
    </r>
    <r>
      <rPr>
        <sz val="10"/>
        <rFont val="ＭＳ ゴシック"/>
        <family val="3"/>
      </rPr>
      <t>　農林漁業</t>
    </r>
  </si>
  <si>
    <t>建設業</t>
  </si>
  <si>
    <t>製造業</t>
  </si>
  <si>
    <t>電気・ガス・熱供給・水道業</t>
  </si>
  <si>
    <t>情報通信業</t>
  </si>
  <si>
    <t>複合サービス事業</t>
  </si>
  <si>
    <r>
      <t>サービス業(他に分類されないもの</t>
    </r>
    <r>
      <rPr>
        <sz val="10"/>
        <color indexed="8"/>
        <rFont val="ＭＳ Ｐゴシック"/>
        <family val="3"/>
      </rPr>
      <t>)</t>
    </r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</si>
  <si>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</si>
  <si>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</si>
  <si>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</si>
  <si>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</si>
  <si>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</si>
  <si>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</si>
  <si>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</si>
  <si>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</si>
  <si>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</si>
  <si>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</si>
  <si>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</si>
  <si>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</si>
  <si>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</si>
  <si>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</si>
  <si>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</si>
  <si>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</si>
  <si>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</si>
  <si>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</si>
  <si>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</si>
  <si>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</si>
  <si>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</si>
  <si>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</si>
  <si>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</si>
  <si>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</si>
  <si>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</si>
  <si>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</si>
  <si>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</si>
  <si>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資料：平成22年国勢調査</t>
  </si>
  <si>
    <t>-</t>
  </si>
  <si>
    <t>14　世帯人員別一般世帯数及び一般世帯人員</t>
  </si>
  <si>
    <t>一般世帯数</t>
  </si>
  <si>
    <t>一般世帯人員</t>
  </si>
  <si>
    <t>　１名</t>
  </si>
  <si>
    <t>１１０名</t>
  </si>
  <si>
    <t>　大川郡全８町合併の住民発議</t>
  </si>
  <si>
    <t>　志度・長尾町議会，大川郡全８町合併の住民発議否決</t>
  </si>
  <si>
    <t>　津田町・大川町・志度町・寒川町・長尾町，合併協議会を設立</t>
  </si>
  <si>
    <t>　津田町・大川町・志度町・寒川町・長尾町，第1回香川東合併研究会
　を開催</t>
  </si>
  <si>
    <t>（注）常住人口は14年4月1日現在のもの。</t>
  </si>
  <si>
    <t>（注）数値は大川広域消防本部（東かがわ市町田）のもの</t>
  </si>
  <si>
    <t>（注）地域率については，小数第二位を四捨五入している。</t>
  </si>
  <si>
    <t>（注）年齢別割合は小数第二位以下を四捨五入しているので，合計が必ずしも100％にならない。</t>
  </si>
  <si>
    <t>　資料：国勢調査</t>
  </si>
  <si>
    <t xml:space="preserve">       24年7月から外国人登録制度は廃止された。</t>
  </si>
  <si>
    <t>昼間人口増減率</t>
  </si>
  <si>
    <t>　{（Ｄ－Ｃ）／Ｃ}×100</t>
  </si>
  <si>
    <t>Ｃ　鉱業，採石業，砂利採取業</t>
  </si>
  <si>
    <t>Ｈ　運輸業，郵便業</t>
  </si>
  <si>
    <t>Ｉ　卸売業，小売業</t>
  </si>
  <si>
    <t>Ｊ　金融業，保険業</t>
  </si>
  <si>
    <t>Ｋ　不動産業，物品賃貸業</t>
  </si>
  <si>
    <r>
      <t>Ｌ　</t>
    </r>
    <r>
      <rPr>
        <sz val="9"/>
        <rFont val="ＭＳ ゴシック"/>
        <family val="3"/>
      </rPr>
      <t>学術研究，専門・技術サービス業</t>
    </r>
  </si>
  <si>
    <t>Ｍ　宿泊業，飲食サービス業</t>
  </si>
  <si>
    <t>Ｏ　教育，学習支援業</t>
  </si>
  <si>
    <t>Ｐ　医療，福祉</t>
  </si>
  <si>
    <t>-</t>
  </si>
  <si>
    <t>-</t>
  </si>
  <si>
    <t>-</t>
  </si>
  <si>
    <t>16　産業（大分類）別規模別事業所数及び従業者数（民営）</t>
  </si>
  <si>
    <t>就業状態別世帯員数</t>
  </si>
  <si>
    <t>資料：農林業センサス</t>
  </si>
  <si>
    <t>各年２月１日現在（単位：人）</t>
  </si>
  <si>
    <t>旧　津　田　町</t>
  </si>
  <si>
    <t>旧　大　川　町</t>
  </si>
  <si>
    <t>旧　志　度　町</t>
  </si>
  <si>
    <t>旧　寒　川　町</t>
  </si>
  <si>
    <t>旧　長　尾　町</t>
  </si>
  <si>
    <t>-</t>
  </si>
  <si>
    <t>（注）小数第一位以下は，四捨五入している。また，旧町の合計は必ずしも総数と一致しない。</t>
  </si>
  <si>
    <r>
      <t>　平成２２年２月１日現在</t>
    </r>
    <r>
      <rPr>
        <sz val="11"/>
        <color indexed="8"/>
        <rFont val="ＭＳ Ｐゴシック"/>
        <family val="3"/>
      </rPr>
      <t>(</t>
    </r>
    <r>
      <rPr>
        <sz val="10"/>
        <rFont val="ＭＳ ゴシック"/>
        <family val="3"/>
      </rPr>
      <t>単位：戸</t>
    </r>
    <r>
      <rPr>
        <sz val="11"/>
        <color indexed="8"/>
        <rFont val="ＭＳ Ｐゴシック"/>
        <family val="3"/>
      </rPr>
      <t>)</t>
    </r>
  </si>
  <si>
    <t>(注）※のうち20年については，海上作業従事者数に基づく数値である。</t>
  </si>
  <si>
    <t>（注）派遣事業は19年度に開始。</t>
  </si>
  <si>
    <t>（単位：件・％）</t>
  </si>
  <si>
    <t>（注）転入者数には，合併に伴う住所変更者を含む。</t>
  </si>
  <si>
    <t>（２）障害の種類別手帳所持者数</t>
  </si>
  <si>
    <t>資料：市子育て支援課</t>
  </si>
  <si>
    <r>
      <t>　　　　　                   　　　　　　　　　　                   　　　　　　　　　　　　　　　　　　　　　　　　　　　　各年</t>
    </r>
    <r>
      <rPr>
        <sz val="11"/>
        <color indexed="8"/>
        <rFont val="ＭＳ Ｐゴシック"/>
        <family val="3"/>
      </rPr>
      <t>１０月１日（</t>
    </r>
    <r>
      <rPr>
        <sz val="10"/>
        <rFont val="ＭＳ ゴシック"/>
        <family val="3"/>
      </rPr>
      <t>単位：施設・床）</t>
    </r>
  </si>
  <si>
    <t>　　　老人は，20年度から後期高齢者医療制度へ移行。　　　　　　　　　　　　　　　　　　　　</t>
  </si>
  <si>
    <t>(注) 事業年報による。高額介護合算療養費は，21年8月以降に申請受付開始。</t>
  </si>
  <si>
    <t>（注）数値については，さぬき市斎場（管内）の取り扱い件数である。</t>
  </si>
  <si>
    <t>　　  ＢＯＤ（生物化学的酸素要求量）</t>
  </si>
  <si>
    <t>（単位：戸・世帯）</t>
  </si>
  <si>
    <t>（注）１世帯当たり人員は，小数第三位以下を四捨五入している。</t>
  </si>
  <si>
    <t>平成２２年１０月１日現在（単位：世帯・人）</t>
  </si>
  <si>
    <t>　　　県道は，県管理の国道１路線を含む。</t>
  </si>
  <si>
    <t>（注）高松自動車道は除く。</t>
  </si>
  <si>
    <t>　 　 14年度の総計には，市道は含んでいない。</t>
  </si>
  <si>
    <t>資料：香川河川国道事務所，県長尾土木事務所，市建設課</t>
  </si>
  <si>
    <r>
      <t>平成２３</t>
    </r>
    <r>
      <rPr>
        <sz val="10"/>
        <rFont val="ＭＳ ゴシック"/>
        <family val="3"/>
      </rPr>
      <t>年４月１日現在（単位：ha・％）</t>
    </r>
  </si>
  <si>
    <r>
      <t>平成２３</t>
    </r>
    <r>
      <rPr>
        <sz val="10"/>
        <rFont val="ＭＳ ゴシック"/>
        <family val="3"/>
      </rPr>
      <t>年４月１日現在（単位：ha）</t>
    </r>
  </si>
  <si>
    <t>(注)多和地区簡易水道を含む。</t>
  </si>
  <si>
    <t>各年度（単位：㎥）</t>
  </si>
  <si>
    <t>（注）市町村別保有車両数（毎年度3月31日現在）による</t>
  </si>
  <si>
    <t>津田中央駐車場</t>
  </si>
  <si>
    <r>
      <t xml:space="preserve">　　  </t>
    </r>
    <r>
      <rPr>
        <sz val="10"/>
        <rFont val="ＭＳ ゴシック"/>
        <family val="3"/>
      </rPr>
      <t>ＩＳＤＮ，ＩＮＳネット６４，ビル電話，メンバーズネットは含まない。　　　　　</t>
    </r>
    <r>
      <rPr>
        <sz val="10"/>
        <color indexed="8"/>
        <rFont val="ＭＳ ゴシック"/>
        <family val="3"/>
      </rPr>
      <t xml:space="preserve">       </t>
    </r>
    <r>
      <rPr>
        <sz val="10"/>
        <rFont val="ＭＳ ゴシック"/>
        <family val="3"/>
      </rPr>
      <t>　</t>
    </r>
  </si>
  <si>
    <t>総数</t>
  </si>
  <si>
    <r>
      <t>総</t>
    </r>
    <r>
      <rPr>
        <b/>
        <sz val="11"/>
        <color indexed="8"/>
        <rFont val="ＭＳ Ｐゴシック"/>
        <family val="3"/>
      </rPr>
      <t xml:space="preserve">  </t>
    </r>
    <r>
      <rPr>
        <b/>
        <sz val="10"/>
        <rFont val="ＭＳ ゴシック"/>
        <family val="3"/>
      </rPr>
      <t>数</t>
    </r>
  </si>
  <si>
    <t>（注）19年10月1日の郵政民営化により，普通局と特定局の区別がなくなり直営局となった。</t>
  </si>
  <si>
    <t>各年度末(単位：世帯・％・件)</t>
  </si>
  <si>
    <t>（注）23年度公立学校施設台帳による。志度小学校の南・中棟の教室数及び面積については、改築中</t>
  </si>
  <si>
    <t>資料：市教育総務課，県高校教育課</t>
  </si>
  <si>
    <t>　　　人数は重複している。利用者数は延べ人数である。</t>
  </si>
  <si>
    <t>（注）志度公民館は19年12月18日に休館，22年度から志度働く婦人の家と併用で移転開館のため</t>
  </si>
  <si>
    <t>118　働く婦人の家利用者数</t>
  </si>
  <si>
    <t>119　志度音楽ホール利用者数</t>
  </si>
  <si>
    <t>121　その他施設利用者数</t>
  </si>
  <si>
    <t>総　数</t>
  </si>
  <si>
    <t>-</t>
  </si>
  <si>
    <t>-</t>
  </si>
  <si>
    <t>-</t>
  </si>
  <si>
    <t>　　　 うち雑誌</t>
  </si>
  <si>
    <t>　　　 うち視聴覚資料</t>
  </si>
  <si>
    <t>各年度３月１日現在（単位：件・％）</t>
  </si>
  <si>
    <r>
      <t>総　　　</t>
    </r>
    <r>
      <rPr>
        <sz val="10"/>
        <rFont val="ＭＳ ゴシック"/>
        <family val="3"/>
      </rPr>
      <t xml:space="preserve">  数</t>
    </r>
  </si>
  <si>
    <r>
      <t>総　　　</t>
    </r>
    <r>
      <rPr>
        <b/>
        <sz val="10"/>
        <rFont val="ＭＳ ゴシック"/>
        <family val="3"/>
      </rPr>
      <t xml:space="preserve">  数</t>
    </r>
  </si>
  <si>
    <t>（注）現状・整備状況については，大川広域消防全体の数値</t>
  </si>
  <si>
    <t>　　　数値は，さぬき署管内の数。</t>
  </si>
  <si>
    <t>資料：市予算調整室，市会計課，市民病院，市水道課</t>
  </si>
  <si>
    <t>資料：市予算調整室，市会計課，市民病院，市水道局</t>
  </si>
  <si>
    <t>（注）　標準財政規模は，自治体財政健全化法の施行により，19年度決算から</t>
  </si>
  <si>
    <t>※　内訳は22年のもの</t>
  </si>
  <si>
    <t>２２年内訳</t>
  </si>
  <si>
    <r>
      <t>1</t>
    </r>
    <r>
      <rPr>
        <sz val="10"/>
        <color indexed="8"/>
        <rFont val="ＭＳ ゴシック"/>
        <family val="3"/>
      </rPr>
      <t>7.9.11</t>
    </r>
  </si>
  <si>
    <r>
      <t>1</t>
    </r>
    <r>
      <rPr>
        <sz val="10"/>
        <color indexed="8"/>
        <rFont val="ＭＳ ゴシック"/>
        <family val="3"/>
      </rPr>
      <t>9.7.29</t>
    </r>
  </si>
  <si>
    <r>
      <t>1</t>
    </r>
    <r>
      <rPr>
        <sz val="10"/>
        <color indexed="8"/>
        <rFont val="ＭＳ ゴシック"/>
        <family val="3"/>
      </rPr>
      <t>8</t>
    </r>
    <r>
      <rPr>
        <sz val="10"/>
        <rFont val="ＭＳ ゴシック"/>
        <family val="3"/>
      </rPr>
      <t>.8.2</t>
    </r>
    <r>
      <rPr>
        <sz val="10"/>
        <color indexed="8"/>
        <rFont val="ＭＳ ゴシック"/>
        <family val="3"/>
      </rPr>
      <t>7</t>
    </r>
  </si>
  <si>
    <r>
      <t>22</t>
    </r>
    <r>
      <rPr>
        <sz val="10"/>
        <rFont val="ＭＳ ゴシック"/>
        <family val="3"/>
      </rPr>
      <t>.8.2</t>
    </r>
    <r>
      <rPr>
        <sz val="10"/>
        <color indexed="8"/>
        <rFont val="ＭＳ ゴシック"/>
        <family val="3"/>
      </rPr>
      <t>9</t>
    </r>
  </si>
  <si>
    <r>
      <t>1</t>
    </r>
    <r>
      <rPr>
        <sz val="10"/>
        <color indexed="8"/>
        <rFont val="ＭＳ ゴシック"/>
        <family val="3"/>
      </rPr>
      <t>5.4.13</t>
    </r>
  </si>
  <si>
    <r>
      <t>1</t>
    </r>
    <r>
      <rPr>
        <sz val="10"/>
        <color indexed="8"/>
        <rFont val="ＭＳ ゴシック"/>
        <family val="3"/>
      </rPr>
      <t>9.4. 8</t>
    </r>
  </si>
  <si>
    <r>
      <t>平成２４年３</t>
    </r>
    <r>
      <rPr>
        <sz val="10"/>
        <rFont val="ＭＳ ゴシック"/>
        <family val="3"/>
      </rPr>
      <t>月</t>
    </r>
    <r>
      <rPr>
        <sz val="10"/>
        <color indexed="8"/>
        <rFont val="ＭＳ ゴシック"/>
        <family val="3"/>
      </rPr>
      <t>１</t>
    </r>
    <r>
      <rPr>
        <sz val="10"/>
        <rFont val="ＭＳ ゴシック"/>
        <family val="3"/>
      </rPr>
      <t>日現在（単位：人）</t>
    </r>
  </si>
  <si>
    <t>145　歴代市長，助役（副市長），収入役</t>
  </si>
  <si>
    <t>146　歴代市議会議長，副議長</t>
  </si>
  <si>
    <t>（注） 付加価値額については，従業者29人以下は粗付加価値額</t>
  </si>
  <si>
    <t>資料：平成19年商業統計調査</t>
  </si>
  <si>
    <t>資料：平成19年商業統計調査</t>
  </si>
  <si>
    <t>(注)売場面積については，調査をしていない業種(牛乳・自動車・中古自動車・建具・畳・ｶﾞｿﾘﾝｽﾀﾝﾄﾞ</t>
  </si>
  <si>
    <t>　　及び新聞小売業)は除いている。</t>
  </si>
  <si>
    <t>(注)売場面積については，調査をしていない業種(牛乳・自動車・中古自動車・建具・畳・ｶﾞｿﾘﾝｽﾀﾝﾄﾞ</t>
  </si>
  <si>
    <t>-</t>
  </si>
  <si>
    <t>資料：市勢要覧，国土地理院ＨＰ</t>
  </si>
  <si>
    <t>-</t>
  </si>
  <si>
    <t>　　　　　　　-</t>
  </si>
  <si>
    <t>　　　-</t>
  </si>
  <si>
    <t>（１）総数</t>
  </si>
  <si>
    <t>（２）農地法第４条に規定する農地転用の件数・面積</t>
  </si>
  <si>
    <t>（３）農地法第５条に規定する農地転用の件数・面積</t>
  </si>
  <si>
    <t>年度</t>
  </si>
  <si>
    <t>年度</t>
  </si>
  <si>
    <t>資料：国勢調査，人口移動調査</t>
  </si>
  <si>
    <t>地区名</t>
  </si>
  <si>
    <r>
      <t>　　　　　　　　　　　　　　　　　平成２２</t>
    </r>
    <r>
      <rPr>
        <sz val="11"/>
        <color indexed="8"/>
        <rFont val="ＭＳ Ｐゴシック"/>
        <family val="3"/>
      </rPr>
      <t>年</t>
    </r>
    <r>
      <rPr>
        <sz val="10"/>
        <rFont val="ＭＳ ゴシック"/>
        <family val="3"/>
      </rPr>
      <t>２月１日現在</t>
    </r>
    <r>
      <rPr>
        <sz val="11"/>
        <color indexed="8"/>
        <rFont val="ＭＳ Ｐゴシック"/>
        <family val="3"/>
      </rPr>
      <t>(</t>
    </r>
    <r>
      <rPr>
        <sz val="10"/>
        <rFont val="ＭＳ ゴシック"/>
        <family val="3"/>
      </rPr>
      <t>単位：</t>
    </r>
    <r>
      <rPr>
        <sz val="10"/>
        <rFont val="ＭＳ ゴシック"/>
        <family val="3"/>
      </rPr>
      <t>戸・</t>
    </r>
    <r>
      <rPr>
        <sz val="10"/>
        <rFont val="ＭＳ ゴシック"/>
        <family val="3"/>
      </rPr>
      <t>台</t>
    </r>
    <r>
      <rPr>
        <sz val="11"/>
        <color indexed="8"/>
        <rFont val="ＭＳ Ｐゴシック"/>
        <family val="3"/>
      </rPr>
      <t>)</t>
    </r>
  </si>
  <si>
    <t>(２)　果樹栽培農家数と栽培面積</t>
  </si>
  <si>
    <t>区　　　　分</t>
  </si>
  <si>
    <t>　　平成２２年２月１日現在（単位：戸・客体）</t>
  </si>
  <si>
    <t>　　各年１１月１日現在（単位：経営体　客体・従事者数　人）</t>
  </si>
  <si>
    <t>各年１１月１日現在（単位：客体）</t>
  </si>
  <si>
    <t>区　　分</t>
  </si>
  <si>
    <t xml:space="preserve">      19年調査から調査内容が変更され，転売収入，サービス業収入など製造以外の収入も調査し，　　　　　　　 </t>
  </si>
  <si>
    <t>　　　「その他の収入」に計上している。なお，「修理料収入」は「その他の収入」に含まれる。</t>
  </si>
  <si>
    <r>
      <t xml:space="preserve"> </t>
    </r>
    <r>
      <rPr>
        <sz val="11"/>
        <color indexed="8"/>
        <rFont val="ＭＳ Ｐゴシック"/>
        <family val="3"/>
      </rPr>
      <t>18</t>
    </r>
    <r>
      <rPr>
        <sz val="10"/>
        <rFont val="ＭＳ ゴシック"/>
        <family val="3"/>
      </rPr>
      <t>～</t>
    </r>
    <r>
      <rPr>
        <sz val="11"/>
        <color indexed="8"/>
        <rFont val="ＭＳ Ｐゴシック"/>
        <family val="3"/>
      </rPr>
      <t xml:space="preserve">19 </t>
    </r>
    <r>
      <rPr>
        <sz val="9"/>
        <rFont val="ＭＳ ゴシック"/>
        <family val="3"/>
      </rPr>
      <t>石油･石炭･プラスチック製品</t>
    </r>
  </si>
  <si>
    <t>(１) 織物・衣服・身の回り品小売業</t>
  </si>
  <si>
    <t>(２) 飲食料品小売業</t>
  </si>
  <si>
    <t>(３) 自動車・自転車小売業</t>
  </si>
  <si>
    <t>(４) 家具・じゅう器・機械器具小売業</t>
  </si>
  <si>
    <t>(５) その他の小売業</t>
  </si>
  <si>
    <t>資料：平成19年商業統計調査</t>
  </si>
  <si>
    <t>-</t>
  </si>
  <si>
    <t>-</t>
  </si>
  <si>
    <r>
      <t>（１）</t>
    </r>
    <r>
      <rPr>
        <sz val="11"/>
        <rFont val="ＭＳ ゴシック"/>
        <family val="3"/>
      </rPr>
      <t>国民年金被保険者の状況</t>
    </r>
  </si>
  <si>
    <r>
      <t>（２）国民年金第</t>
    </r>
    <r>
      <rPr>
        <sz val="11"/>
        <color indexed="8"/>
        <rFont val="ＭＳ Ｐゴシック"/>
        <family val="3"/>
      </rPr>
      <t>1号被保険者の異動</t>
    </r>
    <r>
      <rPr>
        <sz val="11"/>
        <rFont val="ＭＳ ゴシック"/>
        <family val="3"/>
      </rPr>
      <t>状況</t>
    </r>
  </si>
  <si>
    <t>（３）国民年金免除者の状況</t>
  </si>
  <si>
    <t>（４）国民年金（老齢福祉年金・障害基礎年金）受給者の状況</t>
  </si>
  <si>
    <t>（１）級別手帳所持者数</t>
  </si>
  <si>
    <t>保育所名</t>
  </si>
  <si>
    <t>児童クラブ</t>
  </si>
  <si>
    <t>（注）児童手当の対象は小学６年生まで。所得制限あり</t>
  </si>
  <si>
    <t>（注）要介護（要支援）認定者数には第2号被保険者（40歳～64歳）を含む。</t>
  </si>
  <si>
    <t>(２) その他の状況(給付額)</t>
  </si>
  <si>
    <t>平成14年</t>
  </si>
  <si>
    <t>532</t>
  </si>
  <si>
    <t>568</t>
  </si>
  <si>
    <t>583</t>
  </si>
  <si>
    <t>636</t>
  </si>
  <si>
    <t>630</t>
  </si>
  <si>
    <t>654</t>
  </si>
  <si>
    <t>604</t>
  </si>
  <si>
    <t>631</t>
  </si>
  <si>
    <t>693</t>
  </si>
  <si>
    <t>　（単位：kl）</t>
  </si>
  <si>
    <t>（単位：件）</t>
  </si>
  <si>
    <t>Ｓ38，Ｓ41</t>
  </si>
  <si>
    <t>Ｈ2，Ｈ3</t>
  </si>
  <si>
    <t>Ｈ14，Ｈ15</t>
  </si>
  <si>
    <t>Ｓ37，Ｓ38</t>
  </si>
  <si>
    <t>Ｓ44，Ｓ50</t>
  </si>
  <si>
    <t>Ｓ41，Ｓ42</t>
  </si>
  <si>
    <t>Ｓ43，Ｓ46，Ｓ50，Ｓ56</t>
  </si>
  <si>
    <t>Ｈ7～Ｈ10，Ｈ12</t>
  </si>
  <si>
    <t>Ｓ28，Ｓ29，Ｓ31</t>
  </si>
  <si>
    <t>Ｓ31，Ｓ34</t>
  </si>
  <si>
    <t>Ｓ56，Ｓ57</t>
  </si>
  <si>
    <t>Ｓ53，Ｓ54</t>
  </si>
  <si>
    <t>Ｓ46，Ｓ48，Ｓ51</t>
  </si>
  <si>
    <t>S47，Ｓ51</t>
  </si>
  <si>
    <t>Ｓ62～Ｈ2</t>
  </si>
  <si>
    <t>Ｓ38，Ｓ40</t>
  </si>
  <si>
    <t>Ｈ3，Ｈ5～Ｈ7</t>
  </si>
  <si>
    <r>
      <t>平成１４</t>
    </r>
    <r>
      <rPr>
        <sz val="10"/>
        <rFont val="ＭＳ ゴシック"/>
        <family val="3"/>
      </rPr>
      <t>年</t>
    </r>
  </si>
  <si>
    <r>
      <t>（注）</t>
    </r>
    <r>
      <rPr>
        <sz val="10"/>
        <rFont val="ＭＳ ゴシック"/>
        <family val="3"/>
      </rPr>
      <t>簡易水道含む。</t>
    </r>
  </si>
  <si>
    <t>（注）さぬき市にある6駅のうち，利用者数の多い上位3駅について掲載し，合計数についてはさぬき市</t>
  </si>
  <si>
    <r>
      <t>16.</t>
    </r>
    <r>
      <rPr>
        <sz val="9"/>
        <rFont val="ＭＳ ゴシック"/>
        <family val="3"/>
      </rPr>
      <t>長尾聖母</t>
    </r>
  </si>
  <si>
    <t>（単位：人・青少年交流プラザのみ件）</t>
  </si>
  <si>
    <t>　　　　うち雑誌</t>
  </si>
  <si>
    <t>　　　　うち一般図書</t>
  </si>
  <si>
    <t>　　　　うち児童図書</t>
  </si>
  <si>
    <t>　　　　うち視聴覚資料</t>
  </si>
  <si>
    <t>　　　　うち郷土資料</t>
  </si>
  <si>
    <t>　　　（単位：㎡・林野　ａ・千円）</t>
  </si>
  <si>
    <t>（注）爆発を除く。</t>
  </si>
  <si>
    <r>
      <t>平成２３</t>
    </r>
    <r>
      <rPr>
        <sz val="10"/>
        <rFont val="ＭＳ ゴシック"/>
        <family val="3"/>
      </rPr>
      <t>年４月１日現在（単位：台・人）</t>
    </r>
  </si>
  <si>
    <t>136　会計科目別決算状況</t>
  </si>
  <si>
    <t>137　会計科目別決算状況</t>
  </si>
  <si>
    <t>　個人(普通徴収）</t>
  </si>
  <si>
    <t>　個人(特別徴収）</t>
  </si>
  <si>
    <t>（１）土　　　地</t>
  </si>
  <si>
    <t>（注）提示平均価額のうち，田，畑，山林は1,000㎡当たりの価額</t>
  </si>
  <si>
    <t>（２）家　　　屋</t>
  </si>
  <si>
    <t>（３）償　却　資　産</t>
  </si>
  <si>
    <t>　　　　　総務大臣</t>
  </si>
  <si>
    <t>　　　　　県 知 事</t>
  </si>
  <si>
    <t>　　　　車両及び運搬具</t>
  </si>
  <si>
    <t>　　　　　工具器具及び備品</t>
  </si>
  <si>
    <t>　　 船  舶</t>
  </si>
  <si>
    <t>　　 機械及び装置</t>
  </si>
  <si>
    <t>　　 構築物</t>
  </si>
  <si>
    <r>
      <rPr>
        <sz val="9"/>
        <rFont val="ＭＳ ゴシック"/>
        <family val="3"/>
      </rPr>
      <t>平成</t>
    </r>
    <r>
      <rPr>
        <sz val="10"/>
        <rFont val="ＭＳ ゴシック"/>
        <family val="3"/>
      </rPr>
      <t>1</t>
    </r>
    <r>
      <rPr>
        <sz val="10"/>
        <color indexed="8"/>
        <rFont val="ＭＳ ゴシック"/>
        <family val="3"/>
      </rPr>
      <t>5.11.9</t>
    </r>
  </si>
  <si>
    <t>赤澤申也</t>
  </si>
  <si>
    <t>大山茂樹</t>
  </si>
  <si>
    <t>長谷貞憲</t>
  </si>
  <si>
    <t>渡邊三洋</t>
  </si>
  <si>
    <t>久保田春雄</t>
  </si>
  <si>
    <r>
      <t>（注）</t>
    </r>
    <r>
      <rPr>
        <sz val="10"/>
        <color indexed="8"/>
        <rFont val="ＭＳ ゴシック"/>
        <family val="3"/>
      </rPr>
      <t>19年4月1日より助役制度から副市長制度へ移行。</t>
    </r>
  </si>
  <si>
    <t>　　　　　　-</t>
  </si>
  <si>
    <t>（注）(兼）は兼務を示し，総数には含まれていない。</t>
  </si>
  <si>
    <t>１９</t>
  </si>
  <si>
    <t>-</t>
  </si>
  <si>
    <t>各年１２月３１日現在（単位：事業所）</t>
  </si>
  <si>
    <t>資料：工業統計調査</t>
  </si>
  <si>
    <t>　　　産業分類が19年11月に改訂されたため，14～19年と20年以降の対比はできない。</t>
  </si>
  <si>
    <t>１９</t>
  </si>
  <si>
    <t>-</t>
  </si>
  <si>
    <t>資料：工業統計調査</t>
  </si>
  <si>
    <t>　　　産業分類が19年11月に改訂されたため，14～19年と20年以降の対比はできない。</t>
  </si>
  <si>
    <t>各年１２月３１日現在（単位：人）</t>
  </si>
  <si>
    <t>各年１２月３１日現在(単位：万円）</t>
  </si>
  <si>
    <t>（注）農地法第５条…自己所有の農地を第三者が売買・賃貸借等し，農業以外の目的で利用する場合の規定</t>
  </si>
  <si>
    <t>（注）19年4月1日より収入役制度（助役兼掌）から会計管理者制度へ移行。</t>
  </si>
  <si>
    <t>（単位：トン）</t>
  </si>
  <si>
    <t>資料：香川農林水産統計年報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</si>
</sst>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"/>
    <numFmt numFmtId="180" formatCode="0.0_);[Red]\(0.0\)"/>
    <numFmt numFmtId="181" formatCode="m&quot;月&quot;"/>
    <numFmt numFmtId="182" formatCode="* #,##0;* \-#,##0;* &quot;-&quot;;@"/>
    <numFmt numFmtId="183" formatCode="#,##0.0_ "/>
    <numFmt numFmtId="184" formatCode="[$-411]e&quot;.&quot;m&quot;.&quot;d"/>
    <numFmt numFmtId="185" formatCode="#,##0;\-#,##0;&quot;-&quot;"/>
    <numFmt numFmtId="186" formatCode="#,##0.00;\-#,##0.00;&quot;-&quot;"/>
    <numFmt numFmtId="187" formatCode="[$-411]ggge&quot;.&quot;m&quot;.&quot;d"/>
    <numFmt numFmtId="188" formatCode="#,##0;\-#,##0;\ &quot;-&quot;"/>
    <numFmt numFmtId="189" formatCode="_ * #,##0_ ;_ * &quot;△&quot;#,##0_ ;_ * &quot;-&quot;_ ;_ @_ "/>
    <numFmt numFmtId="190" formatCode="_ * #,##0.000_ ;_ * &quot;△&quot;#,##0.000_ ;_ * &quot;-&quot;_ ;_ @_ "/>
    <numFmt numFmtId="191" formatCode="0.000_);[Red]\(0.000\)"/>
    <numFmt numFmtId="192" formatCode="_ * #,##0.0_ ;_ * &quot;△&quot;#,##0.0_ ;_ * &quot;-&quot;_ ;_ @_ "/>
    <numFmt numFmtId="193" formatCode="_ * #,##0.0_ ;_ * \-#,##0.0_ ;_ * &quot;-&quot;?_ ;_ @_ "/>
    <numFmt numFmtId="194" formatCode="#,##0.0"/>
    <numFmt numFmtId="195" formatCode="#,##0;#,##0;\-"/>
    <numFmt numFmtId="196" formatCode="\(#,##0\);\(\-#,##0\);\(\-\)"/>
    <numFmt numFmtId="197" formatCode="#,##0_ \ \ "/>
    <numFmt numFmtId="198" formatCode="#,##0.0_);[Red]\(#,##0.0\)"/>
    <numFmt numFmtId="199" formatCode="0.0%"/>
    <numFmt numFmtId="200" formatCode="#,##0_ "/>
    <numFmt numFmtId="201" formatCode="0.00_);[Red]\(0.00\)"/>
    <numFmt numFmtId="202" formatCode="#,##0;\-#,##0;&quot;-&quot;;@"/>
    <numFmt numFmtId="203" formatCode="_ * #,##0_ ;_ * \-#,##0_ ;_ * &quot;-&quot;_ "/>
    <numFmt numFmtId="204" formatCode="_ * #,##0.00_ ;_ * \-#,##0.00_ ;_ * &quot;-&quot;_ "/>
    <numFmt numFmtId="205" formatCode="0.00_ "/>
    <numFmt numFmtId="206" formatCode="#,##0_);[Red]\(#,##0\)"/>
    <numFmt numFmtId="207" formatCode="\(#,##0\)"/>
    <numFmt numFmtId="208" formatCode="_ * #,##0_ \ \ \ \ \ ;_ * \-#,##0_ ;_ * &quot;-&quot;_ ;_ @_ "/>
    <numFmt numFmtId="209" formatCode="_ * #,##0.0_ ;_ * \-#,##0.0_ ;_ * &quot;-&quot;_ "/>
    <numFmt numFmtId="210" formatCode="_ * #,##0.00_ ;_ * \-#,##0.00_ ;_ * &quot;-&quot;_ ;_ @_ "/>
    <numFmt numFmtId="211" formatCode="_ * #,##0.0_ ;_ * \-#,##0.0_ ;_ * &quot;-&quot;_ ;_ @_ "/>
    <numFmt numFmtId="212" formatCode="_ * #,##0_ ;_ * \-#,##0_ ;_ * &quot;-&quot;_ ;@"/>
    <numFmt numFmtId="213" formatCode="_ \ #,##0_ ;_ * \-#,##0_ ;_ * &quot;-&quot;_ ;@"/>
    <numFmt numFmtId="214" formatCode="\(0\);;\(\-\)"/>
    <numFmt numFmtId="215" formatCode="#,##0_ ;[Red]\-#,##0\ "/>
    <numFmt numFmtId="216" formatCode="0_);\(0\)"/>
    <numFmt numFmtId="217" formatCode="0.000000_);[Red]\(0.000000\)"/>
    <numFmt numFmtId="218" formatCode="#,##0\ ;&quot;△ &quot;#,##0\ "/>
    <numFmt numFmtId="219" formatCode="#,##0&quot;   &quot;"/>
    <numFmt numFmtId="220" formatCode="#,##0.00&quot;   &quot;"/>
    <numFmt numFmtId="221" formatCode="_ * #,##0_ ;_ * \-#,##0_ ;_ * &quot;-&quot;_ ;@_ "/>
    <numFmt numFmtId="222" formatCode="_ * #,##0_ ;_ * \-#,##0_ ;_ * &quot;-&quot;_ ;"/>
    <numFmt numFmtId="223" formatCode="#,##0;&quot;△ &quot;#,##0"/>
    <numFmt numFmtId="224" formatCode="&quot;平成&quot;#&quot;年度&quot;"/>
  </numFmts>
  <fonts count="69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6"/>
      <name val="明朝体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6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7.5"/>
      <name val="ＭＳ 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28.8"/>
      <name val="明朝体"/>
      <family val="3"/>
    </font>
    <font>
      <sz val="10"/>
      <color indexed="21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9"/>
      <color indexed="10"/>
      <name val="ＭＳ ゴシック"/>
      <family val="3"/>
    </font>
    <font>
      <sz val="9.1"/>
      <name val="明朝体"/>
      <family val="3"/>
    </font>
    <font>
      <sz val="9.1"/>
      <name val="ゴシック"/>
      <family val="3"/>
    </font>
    <font>
      <sz val="11.5"/>
      <name val="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color indexed="10"/>
      <name val="ＭＳ ゴシック"/>
      <family val="3"/>
    </font>
    <font>
      <strike/>
      <sz val="10"/>
      <color indexed="10"/>
      <name val="ＭＳ ゴシック"/>
      <family val="3"/>
    </font>
    <font>
      <vertAlign val="superscript"/>
      <sz val="10"/>
      <name val="ＭＳ ゴシック"/>
      <family val="3"/>
    </font>
    <font>
      <sz val="7"/>
      <name val="ＭＳ ゴシック"/>
      <family val="3"/>
    </font>
    <font>
      <sz val="14.4"/>
      <name val="明朝体"/>
      <family val="3"/>
    </font>
    <font>
      <b/>
      <sz val="10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2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ゴシック"/>
      <family val="3"/>
    </font>
    <font>
      <sz val="24"/>
      <name val="ＭＳ ゴシック"/>
      <family val="3"/>
    </font>
    <font>
      <sz val="24"/>
      <color indexed="8"/>
      <name val="ＭＳ 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dotted"/>
    </border>
    <border>
      <left/>
      <right/>
      <top style="thin"/>
      <bottom style="dotted"/>
    </border>
    <border>
      <left/>
      <right/>
      <top style="thin"/>
      <bottom style="dashed"/>
    </border>
    <border>
      <left/>
      <right style="medium"/>
      <top/>
      <bottom style="dotted"/>
    </border>
    <border>
      <left/>
      <right style="hair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medium"/>
      <bottom/>
    </border>
    <border>
      <left style="medium"/>
      <right style="thin"/>
      <top/>
      <bottom/>
    </border>
    <border>
      <left style="thin"/>
      <right style="double"/>
      <top/>
      <bottom/>
    </border>
    <border>
      <left style="thin"/>
      <right/>
      <top/>
      <bottom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thin"/>
      <right style="double"/>
      <top style="medium"/>
      <bottom style="medium"/>
    </border>
    <border>
      <left/>
      <right style="double"/>
      <top style="medium"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dotted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/>
      <top/>
      <bottom/>
    </border>
    <border>
      <left style="thin"/>
      <right/>
      <top style="thin"/>
      <bottom/>
    </border>
    <border>
      <left/>
      <right/>
      <top/>
      <bottom style="dotted"/>
    </border>
    <border>
      <left/>
      <right/>
      <top/>
      <bottom style="hair"/>
    </border>
    <border>
      <left style="medium"/>
      <right/>
      <top style="dotted"/>
      <bottom/>
    </border>
    <border>
      <left/>
      <right/>
      <top style="dotted"/>
      <bottom/>
    </border>
    <border>
      <left/>
      <right/>
      <top style="dashed"/>
      <bottom/>
    </border>
    <border>
      <left style="thin"/>
      <right style="thin"/>
      <top/>
      <bottom style="thin"/>
    </border>
    <border>
      <left style="thin"/>
      <right style="thin"/>
      <top style="dotted"/>
      <bottom style="thin"/>
    </border>
    <border>
      <left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dashed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hair"/>
      <top/>
      <bottom style="medium"/>
    </border>
    <border>
      <left style="hair"/>
      <right/>
      <top/>
      <bottom style="medium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double"/>
      <top/>
      <bottom style="medium"/>
    </border>
    <border>
      <left/>
      <right style="medium"/>
      <top style="thin"/>
      <bottom style="thin"/>
    </border>
    <border>
      <left/>
      <right style="double"/>
      <top style="medium"/>
      <bottom style="thin"/>
    </border>
    <border>
      <left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/>
      <bottom/>
    </border>
    <border>
      <left style="hair"/>
      <right/>
      <top/>
      <bottom/>
    </border>
    <border>
      <left style="medium"/>
      <right style="hair"/>
      <top/>
      <bottom style="medium"/>
    </border>
    <border>
      <left style="hair"/>
      <right style="hair"/>
      <top/>
      <bottom style="thin"/>
    </border>
    <border>
      <left style="hair"/>
      <right style="hair"/>
      <top/>
      <bottom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hair"/>
      <top style="medium"/>
      <bottom/>
    </border>
    <border>
      <left style="medium"/>
      <right style="hair"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medium"/>
      <top style="medium"/>
      <bottom style="medium"/>
    </border>
    <border>
      <left style="double"/>
      <right/>
      <top/>
      <bottom/>
    </border>
    <border>
      <left/>
      <right style="dashed"/>
      <top style="thin"/>
      <bottom/>
    </border>
    <border>
      <left style="dashed"/>
      <right/>
      <top style="thin"/>
      <bottom/>
    </border>
    <border>
      <left/>
      <right style="dashed"/>
      <top/>
      <bottom/>
    </border>
    <border>
      <left style="dashed"/>
      <right/>
      <top/>
      <bottom/>
    </border>
    <border>
      <left style="medium"/>
      <right style="dashed"/>
      <top style="thin"/>
      <bottom/>
    </border>
    <border>
      <left style="medium"/>
      <right style="hair"/>
      <top style="medium"/>
      <bottom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64" fillId="20" borderId="1" applyNumberFormat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0" fillId="22" borderId="2" applyNumberFormat="0" applyFont="0" applyAlignment="0" applyProtection="0"/>
    <xf numFmtId="0" fontId="63" fillId="0" borderId="3" applyNumberFormat="0" applyFill="0" applyAlignment="0" applyProtection="0"/>
    <xf numFmtId="0" fontId="58" fillId="3" borderId="0" applyNumberFormat="0" applyBorder="0" applyAlignment="0" applyProtection="0"/>
    <xf numFmtId="0" fontId="6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61" fillId="23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7" borderId="4" applyNumberFormat="0" applyAlignment="0" applyProtection="0"/>
    <xf numFmtId="0" fontId="4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57" fillId="4" borderId="0" applyNumberFormat="0" applyBorder="0" applyAlignment="0" applyProtection="0"/>
  </cellStyleXfs>
  <cellXfs count="388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Alignment="1">
      <alignment horizontal="right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178" fontId="4" fillId="0" borderId="0" xfId="0" applyNumberFormat="1" applyFont="1" applyFill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81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 shrinkToFit="1"/>
    </xf>
    <xf numFmtId="178" fontId="4" fillId="0" borderId="13" xfId="0" applyNumberFormat="1" applyFont="1" applyFill="1" applyBorder="1" applyAlignment="1">
      <alignment horizontal="right" vertical="center" shrinkToFit="1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NumberFormat="1" applyBorder="1" applyAlignment="1" quotePrefix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6" fontId="0" fillId="0" borderId="17" xfId="0" applyNumberForma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distributed" vertical="center"/>
    </xf>
    <xf numFmtId="185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distributed" vertical="center"/>
    </xf>
    <xf numFmtId="184" fontId="4" fillId="0" borderId="19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 horizontal="distributed" vertical="center"/>
    </xf>
    <xf numFmtId="187" fontId="4" fillId="0" borderId="19" xfId="0" applyNumberFormat="1" applyFont="1" applyBorder="1" applyAlignment="1">
      <alignment horizontal="right" vertic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38" fontId="4" fillId="0" borderId="13" xfId="5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 quotePrefix="1">
      <alignment horizontal="center" vertical="center"/>
    </xf>
    <xf numFmtId="41" fontId="4" fillId="0" borderId="19" xfId="0" applyNumberFormat="1" applyFont="1" applyFill="1" applyBorder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14" xfId="0" applyNumberFormat="1" applyBorder="1" applyAlignment="1" quotePrefix="1">
      <alignment horizontal="center" vertical="center"/>
    </xf>
    <xf numFmtId="176" fontId="0" fillId="0" borderId="18" xfId="0" applyNumberFormat="1" applyBorder="1" applyAlignment="1" quotePrefix="1">
      <alignment horizontal="center" vertical="center"/>
    </xf>
    <xf numFmtId="0" fontId="0" fillId="0" borderId="13" xfId="0" applyNumberForma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distributed" vertical="center"/>
    </xf>
    <xf numFmtId="188" fontId="5" fillId="0" borderId="11" xfId="51" applyNumberFormat="1" applyFont="1" applyBorder="1" applyAlignment="1">
      <alignment vertical="center"/>
    </xf>
    <xf numFmtId="188" fontId="5" fillId="0" borderId="28" xfId="51" applyNumberFormat="1" applyFont="1" applyBorder="1" applyAlignment="1">
      <alignment vertical="center"/>
    </xf>
    <xf numFmtId="0" fontId="5" fillId="0" borderId="29" xfId="0" applyFont="1" applyBorder="1" applyAlignment="1" quotePrefix="1">
      <alignment horizontal="distributed" vertical="center"/>
    </xf>
    <xf numFmtId="188" fontId="5" fillId="0" borderId="30" xfId="5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188" fontId="0" fillId="0" borderId="0" xfId="51" applyNumberFormat="1" applyFont="1" applyBorder="1" applyAlignment="1">
      <alignment vertical="center"/>
    </xf>
    <xf numFmtId="188" fontId="0" fillId="0" borderId="0" xfId="51" applyNumberFormat="1" applyFont="1" applyBorder="1" applyAlignment="1">
      <alignment horizontal="right" vertical="center"/>
    </xf>
    <xf numFmtId="0" fontId="0" fillId="0" borderId="31" xfId="0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88" fontId="4" fillId="0" borderId="0" xfId="51" applyNumberFormat="1" applyFont="1" applyBorder="1" applyAlignment="1">
      <alignment vertical="center"/>
    </xf>
    <xf numFmtId="0" fontId="17" fillId="0" borderId="10" xfId="0" applyNumberFormat="1" applyFont="1" applyBorder="1" applyAlignment="1">
      <alignment horizontal="distributed" vertical="center"/>
    </xf>
    <xf numFmtId="188" fontId="4" fillId="0" borderId="0" xfId="51" applyNumberFormat="1" applyFont="1" applyBorder="1" applyAlignment="1">
      <alignment horizontal="right" vertical="center"/>
    </xf>
    <xf numFmtId="0" fontId="5" fillId="0" borderId="32" xfId="0" applyFont="1" applyBorder="1" applyAlignment="1" quotePrefix="1">
      <alignment horizontal="distributed" vertical="center"/>
    </xf>
    <xf numFmtId="188" fontId="5" fillId="0" borderId="33" xfId="51" applyNumberFormat="1" applyFont="1" applyBorder="1" applyAlignment="1">
      <alignment vertical="center"/>
    </xf>
    <xf numFmtId="188" fontId="5" fillId="0" borderId="34" xfId="51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distributed" vertical="center"/>
    </xf>
    <xf numFmtId="188" fontId="5" fillId="0" borderId="0" xfId="51" applyNumberFormat="1" applyFont="1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36" xfId="0" applyBorder="1" applyAlignment="1">
      <alignment/>
    </xf>
    <xf numFmtId="176" fontId="0" fillId="0" borderId="25" xfId="0" applyNumberFormat="1" applyBorder="1" applyAlignment="1" quotePrefix="1">
      <alignment horizontal="center" vertical="center"/>
    </xf>
    <xf numFmtId="0" fontId="4" fillId="0" borderId="16" xfId="0" applyNumberFormat="1" applyFont="1" applyBorder="1" applyAlignment="1">
      <alignment horizontal="distributed" vertical="center"/>
    </xf>
    <xf numFmtId="189" fontId="4" fillId="0" borderId="11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90" fontId="4" fillId="0" borderId="0" xfId="0" applyNumberFormat="1" applyFont="1" applyBorder="1" applyAlignment="1">
      <alignment horizontal="right" vertical="center"/>
    </xf>
    <xf numFmtId="190" fontId="4" fillId="0" borderId="0" xfId="0" applyNumberFormat="1" applyFont="1" applyBorder="1" applyAlignment="1">
      <alignment vertical="center"/>
    </xf>
    <xf numFmtId="191" fontId="4" fillId="0" borderId="0" xfId="0" applyNumberFormat="1" applyFont="1" applyBorder="1" applyAlignment="1">
      <alignment vertical="center"/>
    </xf>
    <xf numFmtId="192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vertical="center"/>
    </xf>
    <xf numFmtId="189" fontId="4" fillId="0" borderId="0" xfId="0" applyNumberFormat="1" applyFont="1" applyFill="1" applyBorder="1" applyAlignment="1">
      <alignment vertical="center"/>
    </xf>
    <xf numFmtId="0" fontId="4" fillId="0" borderId="12" xfId="0" applyNumberFormat="1" applyFont="1" applyBorder="1" applyAlignment="1">
      <alignment horizontal="distributed" vertical="center"/>
    </xf>
    <xf numFmtId="192" fontId="4" fillId="0" borderId="13" xfId="0" applyNumberFormat="1" applyFon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distributed" vertical="center" wrapText="1"/>
    </xf>
    <xf numFmtId="185" fontId="4" fillId="0" borderId="0" xfId="0" applyNumberFormat="1" applyFont="1" applyBorder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distributed" vertical="center"/>
    </xf>
    <xf numFmtId="185" fontId="4" fillId="0" borderId="13" xfId="0" applyNumberFormat="1" applyFont="1" applyBorder="1" applyAlignment="1">
      <alignment horizontal="right" vertical="center"/>
    </xf>
    <xf numFmtId="185" fontId="5" fillId="0" borderId="37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38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11" xfId="5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5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94" fontId="4" fillId="0" borderId="13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3" xfId="51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Alignment="1" quotePrefix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NumberFormat="1" applyAlignment="1" quotePrefix="1">
      <alignment horizontal="left"/>
    </xf>
    <xf numFmtId="0" fontId="4" fillId="0" borderId="0" xfId="0" applyNumberFormat="1" applyFont="1" applyAlignment="1" quotePrefix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176" fontId="0" fillId="0" borderId="41" xfId="0" applyNumberForma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center" vertical="center"/>
    </xf>
    <xf numFmtId="38" fontId="4" fillId="0" borderId="0" xfId="5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4" fillId="0" borderId="43" xfId="0" applyNumberFormat="1" applyFont="1" applyBorder="1" applyAlignment="1">
      <alignment vertical="center"/>
    </xf>
    <xf numFmtId="41" fontId="0" fillId="0" borderId="4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41" fontId="4" fillId="0" borderId="19" xfId="0" applyNumberFormat="1" applyFont="1" applyBorder="1" applyAlignment="1">
      <alignment vertical="center"/>
    </xf>
    <xf numFmtId="176" fontId="0" fillId="0" borderId="12" xfId="0" applyNumberFormat="1" applyBorder="1" applyAlignment="1" quotePrefix="1">
      <alignment horizontal="center" vertical="center"/>
    </xf>
    <xf numFmtId="41" fontId="4" fillId="0" borderId="38" xfId="0" applyNumberFormat="1" applyFont="1" applyBorder="1" applyAlignment="1">
      <alignment vertical="center"/>
    </xf>
    <xf numFmtId="41" fontId="0" fillId="0" borderId="13" xfId="0" applyNumberForma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 quotePrefix="1">
      <alignment horizontal="center" vertical="center"/>
    </xf>
    <xf numFmtId="176" fontId="0" fillId="0" borderId="0" xfId="0" applyNumberFormat="1" applyBorder="1" applyAlignment="1" quotePrefix="1">
      <alignment horizontal="center" vertical="center"/>
    </xf>
    <xf numFmtId="0" fontId="2" fillId="0" borderId="0" xfId="0" applyNumberFormat="1" applyFont="1" applyAlignment="1" quotePrefix="1">
      <alignment horizontal="left" vertical="center"/>
    </xf>
    <xf numFmtId="0" fontId="2" fillId="0" borderId="0" xfId="0" applyFont="1" applyAlignment="1">
      <alignment horizontal="left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177" fontId="4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4" fillId="0" borderId="12" xfId="0" applyNumberFormat="1" applyFont="1" applyBorder="1" applyAlignment="1">
      <alignment horizontal="distributed" vertical="center"/>
    </xf>
    <xf numFmtId="197" fontId="4" fillId="0" borderId="13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1" fontId="4" fillId="0" borderId="19" xfId="0" applyNumberFormat="1" applyFont="1" applyBorder="1" applyAlignment="1">
      <alignment horizontal="right" vertical="center" shrinkToFit="1"/>
    </xf>
    <xf numFmtId="193" fontId="4" fillId="0" borderId="0" xfId="0" applyNumberFormat="1" applyFont="1" applyBorder="1" applyAlignment="1">
      <alignment horizontal="right" vertical="center" shrinkToFit="1"/>
    </xf>
    <xf numFmtId="41" fontId="4" fillId="0" borderId="0" xfId="0" applyNumberFormat="1" applyFont="1" applyBorder="1" applyAlignment="1">
      <alignment horizontal="right" vertical="center" shrinkToFit="1"/>
    </xf>
    <xf numFmtId="41" fontId="4" fillId="0" borderId="38" xfId="0" applyNumberFormat="1" applyFont="1" applyBorder="1" applyAlignment="1">
      <alignment horizontal="right" vertical="center" shrinkToFit="1"/>
    </xf>
    <xf numFmtId="193" fontId="4" fillId="0" borderId="13" xfId="0" applyNumberFormat="1" applyFont="1" applyBorder="1" applyAlignment="1">
      <alignment horizontal="right"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/>
    </xf>
    <xf numFmtId="41" fontId="0" fillId="0" borderId="0" xfId="0" applyNumberFormat="1" applyBorder="1" applyAlignment="1">
      <alignment horizontal="right" vertical="center" shrinkToFit="1"/>
    </xf>
    <xf numFmtId="41" fontId="0" fillId="0" borderId="13" xfId="0" applyNumberFormat="1" applyBorder="1" applyAlignment="1">
      <alignment horizontal="right" vertical="center" shrinkToFit="1"/>
    </xf>
    <xf numFmtId="193" fontId="0" fillId="0" borderId="0" xfId="0" applyNumberFormat="1" applyBorder="1" applyAlignment="1">
      <alignment horizontal="right" vertical="center" shrinkToFit="1"/>
    </xf>
    <xf numFmtId="176" fontId="0" fillId="0" borderId="44" xfId="0" applyNumberFormat="1" applyBorder="1" applyAlignment="1" quotePrefix="1">
      <alignment horizontal="center" vertical="center"/>
    </xf>
    <xf numFmtId="176" fontId="4" fillId="0" borderId="14" xfId="0" applyNumberFormat="1" applyFont="1" applyBorder="1" applyAlignment="1" quotePrefix="1">
      <alignment horizontal="center" vertical="center"/>
    </xf>
    <xf numFmtId="0" fontId="0" fillId="0" borderId="18" xfId="0" applyNumberFormat="1" applyBorder="1" applyAlignment="1" quotePrefix="1">
      <alignment horizontal="center" vertical="center"/>
    </xf>
    <xf numFmtId="0" fontId="0" fillId="0" borderId="0" xfId="0" applyNumberFormat="1" applyBorder="1" applyAlignment="1" quotePrefix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98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99" fontId="4" fillId="0" borderId="0" xfId="42" applyNumberFormat="1" applyFont="1" applyAlignment="1">
      <alignment vertical="center"/>
    </xf>
    <xf numFmtId="3" fontId="4" fillId="0" borderId="3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/>
    </xf>
    <xf numFmtId="3" fontId="4" fillId="0" borderId="43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distributed"/>
    </xf>
    <xf numFmtId="0" fontId="9" fillId="0" borderId="10" xfId="0" applyNumberFormat="1" applyFont="1" applyBorder="1" applyAlignment="1">
      <alignment horizontal="distributed" vertical="top"/>
    </xf>
    <xf numFmtId="0" fontId="4" fillId="0" borderId="43" xfId="0" applyNumberFormat="1" applyFont="1" applyBorder="1" applyAlignment="1">
      <alignment vertical="center"/>
    </xf>
    <xf numFmtId="0" fontId="9" fillId="0" borderId="31" xfId="0" applyNumberFormat="1" applyFont="1" applyBorder="1" applyAlignment="1">
      <alignment horizontal="distributed" vertical="center"/>
    </xf>
    <xf numFmtId="41" fontId="4" fillId="0" borderId="4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7" xfId="0" applyNumberFormat="1" applyFont="1" applyBorder="1" applyAlignment="1">
      <alignment horizontal="right" vertical="center"/>
    </xf>
    <xf numFmtId="3" fontId="4" fillId="0" borderId="46" xfId="0" applyNumberFormat="1" applyFont="1" applyBorder="1" applyAlignment="1">
      <alignment vertical="center"/>
    </xf>
    <xf numFmtId="176" fontId="4" fillId="0" borderId="10" xfId="0" applyNumberFormat="1" applyFont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NumberFormat="1" applyBorder="1" applyAlignment="1" quotePrefix="1">
      <alignment horizontal="center"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29" xfId="0" applyBorder="1" applyAlignment="1">
      <alignment horizontal="distributed" vertical="center" indent="1"/>
    </xf>
    <xf numFmtId="41" fontId="0" fillId="0" borderId="46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0" fontId="0" fillId="0" borderId="12" xfId="0" applyBorder="1" applyAlignment="1">
      <alignment horizontal="distributed" vertical="center" indent="1"/>
    </xf>
    <xf numFmtId="41" fontId="0" fillId="0" borderId="38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1" fontId="0" fillId="0" borderId="45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1" fontId="0" fillId="0" borderId="30" xfId="0" applyNumberFormat="1" applyBorder="1" applyAlignment="1">
      <alignment horizontal="right" vertical="center"/>
    </xf>
    <xf numFmtId="38" fontId="4" fillId="0" borderId="0" xfId="5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 vertical="top"/>
    </xf>
    <xf numFmtId="41" fontId="4" fillId="0" borderId="37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17" fillId="0" borderId="47" xfId="0" applyFont="1" applyBorder="1" applyAlignment="1">
      <alignment horizontal="center" vertical="center" wrapText="1"/>
    </xf>
    <xf numFmtId="41" fontId="4" fillId="0" borderId="44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9" fillId="0" borderId="48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vertical="center"/>
    </xf>
    <xf numFmtId="0" fontId="4" fillId="0" borderId="52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1" fontId="4" fillId="0" borderId="13" xfId="0" applyNumberFormat="1" applyFont="1" applyBorder="1" applyAlignment="1">
      <alignment horizontal="right" vertical="center"/>
    </xf>
    <xf numFmtId="0" fontId="4" fillId="0" borderId="0" xfId="0" applyNumberFormat="1" applyFont="1" applyAlignment="1" quotePrefix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 quotePrefix="1">
      <alignment horizontal="center" vertical="center"/>
    </xf>
    <xf numFmtId="0" fontId="4" fillId="0" borderId="16" xfId="0" applyNumberFormat="1" applyFont="1" applyBorder="1" applyAlignment="1">
      <alignment horizontal="distributed" vertical="center" wrapText="1"/>
    </xf>
    <xf numFmtId="0" fontId="4" fillId="0" borderId="10" xfId="0" applyNumberFormat="1" applyFont="1" applyBorder="1" applyAlignment="1">
      <alignment horizontal="distributed" vertical="center" wrapText="1"/>
    </xf>
    <xf numFmtId="0" fontId="4" fillId="0" borderId="12" xfId="0" applyNumberFormat="1" applyFont="1" applyBorder="1" applyAlignment="1" quotePrefix="1">
      <alignment horizontal="distributed" vertical="center"/>
    </xf>
    <xf numFmtId="0" fontId="4" fillId="0" borderId="23" xfId="0" applyNumberFormat="1" applyFont="1" applyBorder="1" applyAlignment="1" quotePrefix="1">
      <alignment horizontal="center" vertical="center"/>
    </xf>
    <xf numFmtId="0" fontId="5" fillId="0" borderId="16" xfId="0" applyNumberFormat="1" applyFont="1" applyBorder="1" applyAlignment="1" quotePrefix="1">
      <alignment horizontal="center" vertical="center"/>
    </xf>
    <xf numFmtId="0" fontId="4" fillId="0" borderId="10" xfId="0" applyNumberFormat="1" applyFont="1" applyBorder="1" applyAlignment="1" quotePrefix="1">
      <alignment horizontal="center" vertical="center"/>
    </xf>
    <xf numFmtId="0" fontId="4" fillId="0" borderId="12" xfId="0" applyNumberFormat="1" applyFont="1" applyBorder="1" applyAlignment="1" quotePrefix="1">
      <alignment horizontal="center" vertical="center"/>
    </xf>
    <xf numFmtId="176" fontId="0" fillId="0" borderId="24" xfId="0" applyNumberFormat="1" applyBorder="1" applyAlignment="1" quotePrefix="1">
      <alignment horizontal="center" vertical="center"/>
    </xf>
    <xf numFmtId="0" fontId="19" fillId="0" borderId="0" xfId="0" applyFont="1" applyAlignment="1">
      <alignment vertical="center"/>
    </xf>
    <xf numFmtId="200" fontId="4" fillId="0" borderId="0" xfId="0" applyNumberFormat="1" applyFont="1" applyBorder="1" applyAlignment="1">
      <alignment/>
    </xf>
    <xf numFmtId="201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200" fontId="4" fillId="0" borderId="0" xfId="0" applyNumberFormat="1" applyFont="1" applyAlignment="1">
      <alignment/>
    </xf>
    <xf numFmtId="41" fontId="5" fillId="0" borderId="43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quotePrefix="1">
      <alignment horizontal="right" vertical="center"/>
    </xf>
    <xf numFmtId="41" fontId="4" fillId="0" borderId="30" xfId="0" applyNumberFormat="1" applyFont="1" applyBorder="1" applyAlignment="1">
      <alignment vertical="center"/>
    </xf>
    <xf numFmtId="41" fontId="5" fillId="0" borderId="43" xfId="0" applyNumberFormat="1" applyFont="1" applyBorder="1" applyAlignment="1">
      <alignment horizontal="right" vertical="center"/>
    </xf>
    <xf numFmtId="41" fontId="5" fillId="0" borderId="40" xfId="0" applyNumberFormat="1" applyFont="1" applyBorder="1" applyAlignment="1">
      <alignment vertical="center"/>
    </xf>
    <xf numFmtId="176" fontId="0" fillId="0" borderId="26" xfId="0" applyNumberFormat="1" applyBorder="1" applyAlignment="1" quotePrefix="1">
      <alignment horizontal="center" vertical="center"/>
    </xf>
    <xf numFmtId="200" fontId="4" fillId="0" borderId="11" xfId="0" applyNumberFormat="1" applyFont="1" applyBorder="1" applyAlignment="1">
      <alignment vertical="center"/>
    </xf>
    <xf numFmtId="0" fontId="4" fillId="0" borderId="56" xfId="0" applyNumberFormat="1" applyFont="1" applyBorder="1" applyAlignment="1">
      <alignment horizontal="center" vertical="center"/>
    </xf>
    <xf numFmtId="200" fontId="4" fillId="0" borderId="0" xfId="0" applyNumberFormat="1" applyFont="1" applyBorder="1" applyAlignment="1">
      <alignment vertical="center"/>
    </xf>
    <xf numFmtId="0" fontId="4" fillId="0" borderId="56" xfId="0" applyNumberFormat="1" applyFont="1" applyBorder="1" applyAlignment="1" quotePrefix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200" fontId="5" fillId="0" borderId="43" xfId="0" applyNumberFormat="1" applyFont="1" applyBorder="1" applyAlignment="1">
      <alignment vertical="center"/>
    </xf>
    <xf numFmtId="0" fontId="4" fillId="0" borderId="58" xfId="0" applyNumberFormat="1" applyFont="1" applyBorder="1" applyAlignment="1">
      <alignment horizontal="center" vertical="center"/>
    </xf>
    <xf numFmtId="200" fontId="4" fillId="0" borderId="30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horizontal="center" vertical="center"/>
    </xf>
    <xf numFmtId="200" fontId="4" fillId="0" borderId="0" xfId="0" applyNumberFormat="1" applyFont="1" applyBorder="1" applyAlignment="1">
      <alignment horizontal="right"/>
    </xf>
    <xf numFmtId="200" fontId="0" fillId="0" borderId="0" xfId="0" applyNumberForma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 textRotation="255"/>
    </xf>
    <xf numFmtId="176" fontId="4" fillId="0" borderId="11" xfId="0" applyNumberFormat="1" applyFont="1" applyBorder="1" applyAlignment="1">
      <alignment horizontal="center" vertical="center" textRotation="255"/>
    </xf>
    <xf numFmtId="49" fontId="4" fillId="0" borderId="6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49" fontId="4" fillId="0" borderId="5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202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3" fontId="5" fillId="0" borderId="37" xfId="0" applyNumberFormat="1" applyFont="1" applyBorder="1" applyAlignment="1">
      <alignment horizontal="center" vertical="center"/>
    </xf>
    <xf numFmtId="203" fontId="5" fillId="0" borderId="0" xfId="0" applyNumberFormat="1" applyFont="1" applyBorder="1" applyAlignment="1">
      <alignment horizontal="center" vertical="center"/>
    </xf>
    <xf numFmtId="203" fontId="5" fillId="0" borderId="11" xfId="0" applyNumberFormat="1" applyFont="1" applyBorder="1" applyAlignment="1">
      <alignment horizontal="center" vertical="center"/>
    </xf>
    <xf numFmtId="204" fontId="5" fillId="0" borderId="0" xfId="0" applyNumberFormat="1" applyFont="1" applyBorder="1" applyAlignment="1">
      <alignment horizontal="center" vertical="center"/>
    </xf>
    <xf numFmtId="205" fontId="5" fillId="0" borderId="11" xfId="0" applyNumberFormat="1" applyFont="1" applyBorder="1" applyAlignment="1">
      <alignment horizontal="right" vertical="center"/>
    </xf>
    <xf numFmtId="204" fontId="5" fillId="0" borderId="0" xfId="0" applyNumberFormat="1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03" fontId="5" fillId="0" borderId="19" xfId="0" applyNumberFormat="1" applyFont="1" applyBorder="1" applyAlignment="1">
      <alignment horizontal="center" vertical="center"/>
    </xf>
    <xf numFmtId="204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204" fontId="8" fillId="0" borderId="11" xfId="0" applyNumberFormat="1" applyFont="1" applyBorder="1" applyAlignment="1">
      <alignment horizontal="center" vertical="center"/>
    </xf>
    <xf numFmtId="0" fontId="0" fillId="0" borderId="24" xfId="0" applyBorder="1" applyAlignment="1" quotePrefix="1">
      <alignment horizontal="center" vertical="center" wrapText="1"/>
    </xf>
    <xf numFmtId="0" fontId="0" fillId="0" borderId="17" xfId="0" applyBorder="1" applyAlignment="1" quotePrefix="1">
      <alignment horizontal="center" vertical="center" wrapText="1"/>
    </xf>
    <xf numFmtId="0" fontId="0" fillId="0" borderId="17" xfId="0" applyBorder="1" applyAlignment="1" quotePrefix="1">
      <alignment horizontal="center" vertical="center"/>
    </xf>
    <xf numFmtId="0" fontId="0" fillId="0" borderId="25" xfId="0" applyBorder="1" applyAlignment="1" quotePrefix="1">
      <alignment horizontal="center" vertical="center" wrapText="1"/>
    </xf>
    <xf numFmtId="206" fontId="5" fillId="0" borderId="37" xfId="0" applyNumberFormat="1" applyFont="1" applyBorder="1" applyAlignment="1">
      <alignment vertical="center"/>
    </xf>
    <xf numFmtId="206" fontId="5" fillId="0" borderId="0" xfId="0" applyNumberFormat="1" applyFont="1" applyBorder="1" applyAlignment="1">
      <alignment vertical="center"/>
    </xf>
    <xf numFmtId="206" fontId="5" fillId="0" borderId="11" xfId="0" applyNumberFormat="1" applyFont="1" applyBorder="1" applyAlignment="1">
      <alignment vertical="center"/>
    </xf>
    <xf numFmtId="206" fontId="4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38" fontId="5" fillId="0" borderId="37" xfId="51" applyFont="1" applyBorder="1" applyAlignment="1">
      <alignment horizontal="center" vertical="center"/>
    </xf>
    <xf numFmtId="38" fontId="5" fillId="0" borderId="11" xfId="51" applyFont="1" applyBorder="1" applyAlignment="1">
      <alignment horizontal="center" vertical="center"/>
    </xf>
    <xf numFmtId="207" fontId="5" fillId="0" borderId="0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7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207" fontId="0" fillId="0" borderId="38" xfId="0" applyNumberFormat="1" applyBorder="1" applyAlignment="1" quotePrefix="1">
      <alignment horizontal="center" vertical="center"/>
    </xf>
    <xf numFmtId="207" fontId="0" fillId="0" borderId="13" xfId="0" applyNumberFormat="1" applyBorder="1" applyAlignment="1" quotePrefix="1">
      <alignment horizontal="center" vertical="center"/>
    </xf>
    <xf numFmtId="41" fontId="0" fillId="0" borderId="0" xfId="0" applyNumberForma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3" fillId="0" borderId="55" xfId="0" applyNumberFormat="1" applyFont="1" applyFill="1" applyBorder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38" fontId="13" fillId="0" borderId="0" xfId="49" applyFont="1" applyFill="1" applyAlignment="1">
      <alignment/>
    </xf>
    <xf numFmtId="38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38" fontId="26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 horizontal="right"/>
    </xf>
    <xf numFmtId="38" fontId="13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distributed" vertical="center"/>
    </xf>
    <xf numFmtId="0" fontId="13" fillId="0" borderId="60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8" fontId="26" fillId="0" borderId="0" xfId="0" applyNumberFormat="1" applyFont="1" applyFill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distributed" vertical="center"/>
    </xf>
    <xf numFmtId="41" fontId="4" fillId="0" borderId="13" xfId="0" applyNumberFormat="1" applyFont="1" applyFill="1" applyBorder="1" applyAlignment="1">
      <alignment horizontal="right" vertical="center"/>
    </xf>
    <xf numFmtId="0" fontId="0" fillId="0" borderId="26" xfId="0" applyNumberFormat="1" applyBorder="1" applyAlignment="1">
      <alignment horizontal="center" vertical="center"/>
    </xf>
    <xf numFmtId="0" fontId="0" fillId="0" borderId="61" xfId="0" applyNumberFormat="1" applyBorder="1" applyAlignment="1" quotePrefix="1">
      <alignment horizontal="center" vertical="center"/>
    </xf>
    <xf numFmtId="0" fontId="0" fillId="0" borderId="17" xfId="0" applyNumberFormat="1" applyBorder="1" applyAlignment="1" quotePrefix="1">
      <alignment horizontal="center" vertical="center"/>
    </xf>
    <xf numFmtId="0" fontId="0" fillId="0" borderId="26" xfId="0" applyNumberFormat="1" applyBorder="1" applyAlignment="1" quotePrefix="1">
      <alignment horizontal="center" vertical="center" wrapText="1"/>
    </xf>
    <xf numFmtId="0" fontId="0" fillId="0" borderId="25" xfId="0" applyNumberFormat="1" applyBorder="1" applyAlignment="1" quotePrefix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203" fontId="4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NumberFormat="1" applyBorder="1" applyAlignment="1">
      <alignment vertical="center"/>
    </xf>
    <xf numFmtId="176" fontId="0" fillId="0" borderId="29" xfId="0" applyNumberFormat="1" applyBorder="1" applyAlignment="1" quotePrefix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03" fontId="4" fillId="0" borderId="0" xfId="0" applyNumberFormat="1" applyFont="1" applyFill="1" applyBorder="1" applyAlignment="1">
      <alignment vertical="center"/>
    </xf>
    <xf numFmtId="203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8" fontId="4" fillId="0" borderId="46" xfId="51" applyFont="1" applyBorder="1" applyAlignment="1">
      <alignment horizontal="right" vertical="center"/>
    </xf>
    <xf numFmtId="38" fontId="4" fillId="0" borderId="30" xfId="51" applyFont="1" applyBorder="1" applyAlignment="1">
      <alignment horizontal="right" vertical="center"/>
    </xf>
    <xf numFmtId="38" fontId="4" fillId="0" borderId="19" xfId="51" applyFont="1" applyBorder="1" applyAlignment="1">
      <alignment horizontal="right" vertical="center"/>
    </xf>
    <xf numFmtId="38" fontId="4" fillId="0" borderId="38" xfId="51" applyFont="1" applyBorder="1" applyAlignment="1">
      <alignment horizontal="right" vertical="center"/>
    </xf>
    <xf numFmtId="38" fontId="4" fillId="0" borderId="13" xfId="51" applyFont="1" applyBorder="1" applyAlignment="1">
      <alignment horizontal="right" vertical="center"/>
    </xf>
    <xf numFmtId="0" fontId="0" fillId="0" borderId="61" xfId="0" applyNumberFormat="1" applyBorder="1" applyAlignment="1">
      <alignment horizontal="center" vertical="center"/>
    </xf>
    <xf numFmtId="0" fontId="0" fillId="0" borderId="17" xfId="0" applyNumberFormat="1" applyBorder="1" applyAlignment="1" quotePrefix="1">
      <alignment horizontal="center" vertical="center" wrapText="1"/>
    </xf>
    <xf numFmtId="0" fontId="0" fillId="0" borderId="26" xfId="0" applyNumberFormat="1" applyBorder="1" applyAlignment="1" quotePrefix="1">
      <alignment horizontal="center" vertical="center"/>
    </xf>
    <xf numFmtId="203" fontId="4" fillId="0" borderId="19" xfId="0" applyNumberFormat="1" applyFont="1" applyBorder="1" applyAlignment="1">
      <alignment vertical="center"/>
    </xf>
    <xf numFmtId="203" fontId="4" fillId="0" borderId="19" xfId="0" applyNumberFormat="1" applyFont="1" applyFill="1" applyBorder="1" applyAlignment="1">
      <alignment vertical="center" shrinkToFit="1"/>
    </xf>
    <xf numFmtId="203" fontId="4" fillId="0" borderId="0" xfId="0" applyNumberFormat="1" applyFont="1" applyFill="1" applyBorder="1" applyAlignment="1">
      <alignment vertical="center" shrinkToFit="1"/>
    </xf>
    <xf numFmtId="203" fontId="0" fillId="0" borderId="0" xfId="0" applyNumberFormat="1" applyBorder="1" applyAlignment="1">
      <alignment vertical="center" shrinkToFit="1"/>
    </xf>
    <xf numFmtId="203" fontId="4" fillId="0" borderId="0" xfId="0" applyNumberFormat="1" applyFont="1" applyBorder="1" applyAlignment="1">
      <alignment vertical="center" shrinkToFit="1"/>
    </xf>
    <xf numFmtId="3" fontId="4" fillId="0" borderId="2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209" fontId="5" fillId="0" borderId="11" xfId="0" applyNumberFormat="1" applyFont="1" applyBorder="1" applyAlignment="1">
      <alignment horizontal="right" vertical="center"/>
    </xf>
    <xf numFmtId="203" fontId="5" fillId="0" borderId="11" xfId="0" applyNumberFormat="1" applyFont="1" applyBorder="1" applyAlignment="1">
      <alignment horizontal="right" vertical="center"/>
    </xf>
    <xf numFmtId="209" fontId="4" fillId="0" borderId="0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209" fontId="4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62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210" fontId="4" fillId="0" borderId="63" xfId="0" applyNumberFormat="1" applyFont="1" applyBorder="1" applyAlignment="1">
      <alignment vertical="center"/>
    </xf>
    <xf numFmtId="210" fontId="4" fillId="0" borderId="11" xfId="0" applyNumberFormat="1" applyFont="1" applyBorder="1" applyAlignment="1">
      <alignment vertical="center"/>
    </xf>
    <xf numFmtId="210" fontId="4" fillId="0" borderId="64" xfId="0" applyNumberFormat="1" applyFont="1" applyBorder="1" applyAlignment="1">
      <alignment vertical="center"/>
    </xf>
    <xf numFmtId="210" fontId="4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41" fontId="0" fillId="0" borderId="11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 shrinkToFit="1"/>
    </xf>
    <xf numFmtId="176" fontId="0" fillId="0" borderId="65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41" fontId="0" fillId="0" borderId="0" xfId="0" applyNumberFormat="1" applyBorder="1" applyAlignment="1">
      <alignment horizontal="center" vertical="center" shrinkToFit="1"/>
    </xf>
    <xf numFmtId="41" fontId="0" fillId="0" borderId="11" xfId="0" applyNumberFormat="1" applyBorder="1" applyAlignment="1" quotePrefix="1">
      <alignment horizontal="center" vertical="center"/>
    </xf>
    <xf numFmtId="41" fontId="0" fillId="0" borderId="11" xfId="0" applyNumberFormat="1" applyFill="1" applyBorder="1" applyAlignment="1" quotePrefix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38" xfId="0" applyNumberFormat="1" applyFont="1" applyBorder="1" applyAlignment="1">
      <alignment horizontal="right" vertical="center"/>
    </xf>
    <xf numFmtId="0" fontId="4" fillId="0" borderId="54" xfId="0" applyNumberFormat="1" applyFont="1" applyBorder="1" applyAlignment="1">
      <alignment horizontal="right" vertical="center"/>
    </xf>
    <xf numFmtId="211" fontId="4" fillId="0" borderId="19" xfId="0" applyNumberFormat="1" applyFont="1" applyBorder="1" applyAlignment="1">
      <alignment vertical="center"/>
    </xf>
    <xf numFmtId="211" fontId="4" fillId="0" borderId="0" xfId="0" applyNumberFormat="1" applyFont="1" applyBorder="1" applyAlignment="1">
      <alignment vertical="center"/>
    </xf>
    <xf numFmtId="211" fontId="4" fillId="0" borderId="13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212" fontId="0" fillId="0" borderId="0" xfId="0" applyNumberFormat="1" applyAlignment="1">
      <alignment vertical="center"/>
    </xf>
    <xf numFmtId="212" fontId="4" fillId="0" borderId="0" xfId="0" applyNumberFormat="1" applyFont="1" applyAlignment="1">
      <alignment vertical="center"/>
    </xf>
    <xf numFmtId="212" fontId="4" fillId="0" borderId="0" xfId="0" applyNumberFormat="1" applyFont="1" applyBorder="1" applyAlignment="1">
      <alignment vertical="center"/>
    </xf>
    <xf numFmtId="212" fontId="0" fillId="0" borderId="13" xfId="0" applyNumberFormat="1" applyBorder="1" applyAlignment="1">
      <alignment vertical="center"/>
    </xf>
    <xf numFmtId="212" fontId="4" fillId="0" borderId="13" xfId="0" applyNumberFormat="1" applyFont="1" applyBorder="1" applyAlignment="1">
      <alignment vertical="center"/>
    </xf>
    <xf numFmtId="212" fontId="0" fillId="0" borderId="17" xfId="0" applyNumberFormat="1" applyBorder="1" applyAlignment="1">
      <alignment horizontal="center" vertical="center"/>
    </xf>
    <xf numFmtId="212" fontId="0" fillId="0" borderId="0" xfId="0" applyNumberFormat="1" applyBorder="1" applyAlignment="1">
      <alignment vertical="center"/>
    </xf>
    <xf numFmtId="212" fontId="0" fillId="0" borderId="24" xfId="0" applyNumberFormat="1" applyBorder="1" applyAlignment="1">
      <alignment horizontal="center" vertical="center"/>
    </xf>
    <xf numFmtId="212" fontId="0" fillId="0" borderId="17" xfId="0" applyNumberFormat="1" applyBorder="1" applyAlignment="1">
      <alignment horizontal="center" vertical="center" wrapText="1"/>
    </xf>
    <xf numFmtId="212" fontId="0" fillId="0" borderId="25" xfId="0" applyNumberFormat="1" applyBorder="1" applyAlignment="1">
      <alignment horizontal="center" vertical="center" wrapText="1"/>
    </xf>
    <xf numFmtId="212" fontId="0" fillId="0" borderId="19" xfId="0" applyNumberFormat="1" applyBorder="1" applyAlignment="1">
      <alignment vertical="center"/>
    </xf>
    <xf numFmtId="176" fontId="0" fillId="0" borderId="16" xfId="0" applyNumberFormat="1" applyBorder="1" applyAlignment="1" quotePrefix="1">
      <alignment horizontal="center" vertical="center"/>
    </xf>
    <xf numFmtId="41" fontId="4" fillId="0" borderId="37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193" fontId="4" fillId="0" borderId="11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193" fontId="4" fillId="0" borderId="0" xfId="0" applyNumberFormat="1" applyFont="1" applyBorder="1" applyAlignment="1">
      <alignment vertical="center" shrinkToFit="1"/>
    </xf>
    <xf numFmtId="0" fontId="0" fillId="0" borderId="12" xfId="0" applyNumberFormat="1" applyBorder="1" applyAlignment="1" quotePrefix="1">
      <alignment horizontal="center" vertical="center"/>
    </xf>
    <xf numFmtId="41" fontId="4" fillId="0" borderId="38" xfId="0" applyNumberFormat="1" applyFont="1" applyBorder="1" applyAlignment="1">
      <alignment vertical="center" shrinkToFit="1"/>
    </xf>
    <xf numFmtId="41" fontId="4" fillId="0" borderId="13" xfId="0" applyNumberFormat="1" applyFont="1" applyBorder="1" applyAlignment="1">
      <alignment vertical="center" shrinkToFit="1"/>
    </xf>
    <xf numFmtId="193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176" fontId="9" fillId="0" borderId="11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1" fontId="0" fillId="0" borderId="38" xfId="0" applyNumberFormat="1" applyBorder="1" applyAlignment="1">
      <alignment vertical="center" shrinkToFit="1"/>
    </xf>
    <xf numFmtId="0" fontId="4" fillId="0" borderId="0" xfId="0" applyNumberFormat="1" applyFont="1" applyAlignment="1">
      <alignment horizontal="left" vertical="top"/>
    </xf>
    <xf numFmtId="0" fontId="27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176" fontId="0" fillId="0" borderId="13" xfId="0" applyNumberFormat="1" applyBorder="1" applyAlignment="1" quotePrefix="1">
      <alignment horizontal="center" vertical="center"/>
    </xf>
    <xf numFmtId="0" fontId="5" fillId="0" borderId="16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 shrinkToFit="1"/>
    </xf>
    <xf numFmtId="0" fontId="0" fillId="0" borderId="10" xfId="0" applyNumberForma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right"/>
    </xf>
    <xf numFmtId="180" fontId="4" fillId="0" borderId="11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 wrapText="1"/>
    </xf>
    <xf numFmtId="214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214" fontId="4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 quotePrefix="1">
      <alignment horizontal="right" vertical="center"/>
    </xf>
    <xf numFmtId="0" fontId="4" fillId="0" borderId="0" xfId="0" applyFont="1" applyBorder="1" applyAlignment="1" quotePrefix="1">
      <alignment horizontal="right" vertical="center"/>
    </xf>
    <xf numFmtId="0" fontId="0" fillId="0" borderId="11" xfId="0" applyNumberForma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200" fontId="4" fillId="0" borderId="19" xfId="0" applyNumberFormat="1" applyFont="1" applyBorder="1" applyAlignment="1">
      <alignment vertical="center"/>
    </xf>
    <xf numFmtId="215" fontId="4" fillId="0" borderId="0" xfId="51" applyNumberFormat="1" applyFont="1" applyBorder="1" applyAlignment="1">
      <alignment vertical="center"/>
    </xf>
    <xf numFmtId="215" fontId="4" fillId="0" borderId="0" xfId="0" applyNumberFormat="1" applyFont="1" applyAlignment="1">
      <alignment vertical="center"/>
    </xf>
    <xf numFmtId="176" fontId="0" fillId="0" borderId="11" xfId="0" applyNumberFormat="1" applyBorder="1" applyAlignment="1" quotePrefix="1">
      <alignment horizontal="center" vertical="center"/>
    </xf>
    <xf numFmtId="215" fontId="4" fillId="0" borderId="11" xfId="51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60" xfId="0" applyNumberFormat="1" applyBorder="1" applyAlignment="1" quotePrefix="1">
      <alignment horizontal="center" vertical="center"/>
    </xf>
    <xf numFmtId="200" fontId="4" fillId="0" borderId="26" xfId="0" applyNumberFormat="1" applyFont="1" applyBorder="1" applyAlignment="1">
      <alignment vertical="center"/>
    </xf>
    <xf numFmtId="0" fontId="4" fillId="0" borderId="59" xfId="0" applyNumberFormat="1" applyFont="1" applyBorder="1" applyAlignment="1">
      <alignment horizontal="center" vertical="center" shrinkToFit="1"/>
    </xf>
    <xf numFmtId="0" fontId="4" fillId="0" borderId="56" xfId="0" applyNumberFormat="1" applyFont="1" applyBorder="1" applyAlignment="1">
      <alignment horizontal="center" vertical="center" shrinkToFit="1"/>
    </xf>
    <xf numFmtId="0" fontId="4" fillId="0" borderId="58" xfId="0" applyNumberFormat="1" applyFont="1" applyBorder="1" applyAlignment="1">
      <alignment horizontal="center" vertical="center" shrinkToFit="1"/>
    </xf>
    <xf numFmtId="0" fontId="4" fillId="0" borderId="66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distributed" vertical="center"/>
    </xf>
    <xf numFmtId="0" fontId="4" fillId="0" borderId="56" xfId="0" applyNumberFormat="1" applyFont="1" applyBorder="1" applyAlignment="1">
      <alignment horizontal="distributed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distributed" vertical="center"/>
    </xf>
    <xf numFmtId="0" fontId="4" fillId="0" borderId="59" xfId="0" applyNumberFormat="1" applyFont="1" applyBorder="1" applyAlignment="1">
      <alignment horizontal="distributed" vertical="center"/>
    </xf>
    <xf numFmtId="176" fontId="0" fillId="0" borderId="27" xfId="0" applyNumberFormat="1" applyBorder="1" applyAlignment="1" quotePrefix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NumberFormat="1" applyFont="1" applyBorder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1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4" fillId="0" borderId="11" xfId="0" applyNumberFormat="1" applyFont="1" applyBorder="1" applyAlignment="1">
      <alignment shrinkToFit="1"/>
    </xf>
    <xf numFmtId="41" fontId="4" fillId="0" borderId="0" xfId="0" applyNumberFormat="1" applyFont="1" applyFill="1" applyBorder="1" applyAlignment="1">
      <alignment vertical="center" shrinkToFit="1"/>
    </xf>
    <xf numFmtId="0" fontId="0" fillId="0" borderId="0" xfId="0" applyNumberFormat="1" applyBorder="1" applyAlignment="1">
      <alignment horizontal="left" vertical="center"/>
    </xf>
    <xf numFmtId="41" fontId="4" fillId="0" borderId="13" xfId="0" applyNumberFormat="1" applyFont="1" applyFill="1" applyBorder="1" applyAlignment="1">
      <alignment vertical="center" shrinkToFit="1"/>
    </xf>
    <xf numFmtId="200" fontId="4" fillId="0" borderId="13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right"/>
    </xf>
    <xf numFmtId="41" fontId="0" fillId="0" borderId="0" xfId="0" applyNumberFormat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63">
      <alignment vertical="center"/>
      <protection/>
    </xf>
    <xf numFmtId="0" fontId="4" fillId="0" borderId="0" xfId="63" applyAlignment="1">
      <alignment horizontal="right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0" xfId="63" applyBorder="1" applyAlignment="1">
      <alignment horizontal="center" vertical="center"/>
      <protection/>
    </xf>
    <xf numFmtId="0" fontId="4" fillId="0" borderId="20" xfId="63" applyBorder="1" applyAlignment="1">
      <alignment vertical="distributed" textRotation="255" wrapText="1"/>
      <protection/>
    </xf>
    <xf numFmtId="0" fontId="4" fillId="0" borderId="14" xfId="63" applyBorder="1" applyAlignment="1">
      <alignment vertical="distributed" textRotation="255" wrapText="1"/>
      <protection/>
    </xf>
    <xf numFmtId="0" fontId="4" fillId="0" borderId="10" xfId="63" applyBorder="1" applyAlignment="1" quotePrefix="1">
      <alignment horizontal="center" vertical="center"/>
      <protection/>
    </xf>
    <xf numFmtId="0" fontId="2" fillId="0" borderId="0" xfId="63" applyFont="1">
      <alignment vertical="center"/>
      <protection/>
    </xf>
    <xf numFmtId="0" fontId="4" fillId="0" borderId="0" xfId="63" applyAlignment="1" quotePrefix="1">
      <alignment horizontal="right" vertical="center"/>
      <protection/>
    </xf>
    <xf numFmtId="0" fontId="4" fillId="0" borderId="14" xfId="63" applyBorder="1" applyAlignment="1" quotePrefix="1">
      <alignment horizontal="center" vertical="distributed" textRotation="255" wrapText="1"/>
      <protection/>
    </xf>
    <xf numFmtId="0" fontId="4" fillId="0" borderId="18" xfId="63" applyBorder="1" applyAlignment="1" quotePrefix="1">
      <alignment horizontal="center" vertical="distributed" textRotation="255" wrapText="1"/>
      <protection/>
    </xf>
    <xf numFmtId="0" fontId="4" fillId="0" borderId="10" xfId="63" applyBorder="1" applyAlignment="1" quotePrefix="1">
      <alignment horizontal="left" vertical="center"/>
      <protection/>
    </xf>
    <xf numFmtId="0" fontId="4" fillId="0" borderId="31" xfId="63" applyBorder="1" applyAlignment="1" quotePrefix="1">
      <alignment horizontal="left" vertical="center"/>
      <protection/>
    </xf>
    <xf numFmtId="0" fontId="4" fillId="0" borderId="11" xfId="63" applyFill="1" applyBorder="1">
      <alignment vertical="center"/>
      <protection/>
    </xf>
    <xf numFmtId="0" fontId="4" fillId="0" borderId="0" xfId="63" applyBorder="1">
      <alignment vertical="center"/>
      <protection/>
    </xf>
    <xf numFmtId="0" fontId="4" fillId="0" borderId="13" xfId="63" applyBorder="1" applyAlignment="1" quotePrefix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0" fontId="4" fillId="0" borderId="11" xfId="63" applyBorder="1">
      <alignment vertical="center"/>
      <protection/>
    </xf>
    <xf numFmtId="0" fontId="4" fillId="0" borderId="0" xfId="63" applyBorder="1" applyAlignment="1">
      <alignment horizontal="right" vertical="center"/>
      <protection/>
    </xf>
    <xf numFmtId="0" fontId="6" fillId="0" borderId="0" xfId="63" applyFont="1" applyBorder="1">
      <alignment vertical="center"/>
      <protection/>
    </xf>
    <xf numFmtId="0" fontId="6" fillId="0" borderId="0" xfId="63" applyFont="1" applyAlignment="1">
      <alignment horizontal="right" vertical="center"/>
      <protection/>
    </xf>
    <xf numFmtId="41" fontId="4" fillId="0" borderId="37" xfId="51" applyNumberFormat="1" applyFont="1" applyBorder="1" applyAlignment="1">
      <alignment vertical="center"/>
    </xf>
    <xf numFmtId="38" fontId="4" fillId="0" borderId="11" xfId="51" applyFont="1" applyBorder="1" applyAlignment="1">
      <alignment vertical="center"/>
    </xf>
    <xf numFmtId="41" fontId="4" fillId="0" borderId="11" xfId="51" applyNumberFormat="1" applyFont="1" applyBorder="1" applyAlignment="1">
      <alignment vertical="center"/>
    </xf>
    <xf numFmtId="41" fontId="4" fillId="0" borderId="19" xfId="51" applyNumberFormat="1" applyFont="1" applyBorder="1" applyAlignment="1">
      <alignment vertical="center"/>
    </xf>
    <xf numFmtId="38" fontId="4" fillId="0" borderId="0" xfId="5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41" fontId="4" fillId="0" borderId="38" xfId="51" applyNumberFormat="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41" fontId="4" fillId="0" borderId="13" xfId="51" applyNumberFormat="1" applyFont="1" applyFill="1" applyBorder="1" applyAlignment="1">
      <alignment vertical="center"/>
    </xf>
    <xf numFmtId="0" fontId="4" fillId="0" borderId="10" xfId="63" applyFill="1" applyBorder="1" applyAlignment="1" quotePrefix="1">
      <alignment horizontal="left" vertical="center"/>
      <protection/>
    </xf>
    <xf numFmtId="0" fontId="4" fillId="0" borderId="10" xfId="63" applyFill="1" applyBorder="1">
      <alignment vertical="center"/>
      <protection/>
    </xf>
    <xf numFmtId="0" fontId="4" fillId="0" borderId="0" xfId="0" applyNumberFormat="1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0" xfId="63">
      <alignment vertical="center"/>
      <protection/>
    </xf>
    <xf numFmtId="0" fontId="4" fillId="0" borderId="0" xfId="63" applyAlignment="1">
      <alignment horizontal="right"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NumberFormat="1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0" xfId="63" applyNumberFormat="1" applyBorder="1" applyAlignment="1" quotePrefix="1">
      <alignment horizontal="right" vertical="center"/>
      <protection/>
    </xf>
    <xf numFmtId="0" fontId="4" fillId="0" borderId="0" xfId="63" applyNumberFormat="1" applyFont="1" applyBorder="1" applyAlignment="1">
      <alignment horizontal="center" vertical="center"/>
      <protection/>
    </xf>
    <xf numFmtId="0" fontId="4" fillId="0" borderId="0" xfId="63" applyFont="1" applyAlignment="1">
      <alignment horizontal="right" vertical="center"/>
      <protection/>
    </xf>
    <xf numFmtId="0" fontId="4" fillId="0" borderId="0" xfId="63" applyNumberFormat="1" applyFont="1" applyAlignment="1">
      <alignment horizontal="right" vertical="center"/>
      <protection/>
    </xf>
    <xf numFmtId="0" fontId="4" fillId="0" borderId="13" xfId="63" applyNumberFormat="1" applyFont="1" applyBorder="1" applyAlignment="1">
      <alignment horizontal="right" vertical="center"/>
      <protection/>
    </xf>
    <xf numFmtId="0" fontId="4" fillId="0" borderId="55" xfId="63" applyNumberFormat="1" applyFont="1" applyBorder="1" applyAlignment="1">
      <alignment horizontal="center" vertical="center"/>
      <protection/>
    </xf>
    <xf numFmtId="0" fontId="4" fillId="0" borderId="55" xfId="63" applyNumberFormat="1" applyFont="1" applyBorder="1" applyAlignment="1">
      <alignment horizontal="center" vertical="center" wrapText="1"/>
      <protection/>
    </xf>
    <xf numFmtId="0" fontId="4" fillId="0" borderId="13" xfId="63" applyNumberFormat="1" applyFont="1" applyBorder="1" applyAlignment="1">
      <alignment horizontal="center" vertical="center" wrapText="1"/>
      <protection/>
    </xf>
    <xf numFmtId="0" fontId="5" fillId="0" borderId="16" xfId="63" applyNumberFormat="1" applyFont="1" applyBorder="1" applyAlignment="1">
      <alignment horizontal="center" vertical="center"/>
      <protection/>
    </xf>
    <xf numFmtId="38" fontId="5" fillId="0" borderId="11" xfId="51" applyFont="1" applyBorder="1" applyAlignment="1">
      <alignment horizontal="right" vertical="center"/>
    </xf>
    <xf numFmtId="211" fontId="5" fillId="0" borderId="11" xfId="63" applyNumberFormat="1" applyFont="1" applyBorder="1" applyAlignment="1">
      <alignment horizontal="right" vertical="center"/>
      <protection/>
    </xf>
    <xf numFmtId="0" fontId="4" fillId="0" borderId="10" xfId="63" applyNumberFormat="1" applyBorder="1" applyAlignment="1">
      <alignment horizontal="center" vertical="center"/>
      <protection/>
    </xf>
    <xf numFmtId="211" fontId="4" fillId="0" borderId="0" xfId="63" applyNumberFormat="1" applyFont="1" applyBorder="1" applyAlignment="1">
      <alignment horizontal="right" vertical="center"/>
      <protection/>
    </xf>
    <xf numFmtId="0" fontId="4" fillId="0" borderId="12" xfId="63" applyNumberFormat="1" applyBorder="1" applyAlignment="1">
      <alignment horizontal="center" vertical="center"/>
      <protection/>
    </xf>
    <xf numFmtId="0" fontId="4" fillId="0" borderId="11" xfId="63" applyFont="1" applyBorder="1" applyAlignment="1">
      <alignment horizontal="right" vertical="center"/>
      <protection/>
    </xf>
    <xf numFmtId="0" fontId="0" fillId="0" borderId="24" xfId="0" applyNumberForma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vertical="center"/>
    </xf>
    <xf numFmtId="41" fontId="4" fillId="0" borderId="54" xfId="0" applyNumberFormat="1" applyFon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4" fillId="0" borderId="60" xfId="0" applyNumberFormat="1" applyFont="1" applyBorder="1" applyAlignment="1">
      <alignment vertical="center"/>
    </xf>
    <xf numFmtId="0" fontId="0" fillId="0" borderId="10" xfId="0" applyNumberForma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41" fontId="0" fillId="0" borderId="55" xfId="0" applyNumberForma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0" fillId="0" borderId="26" xfId="0" applyNumberFormat="1" applyBorder="1" applyAlignment="1">
      <alignment horizontal="left" vertical="center"/>
    </xf>
    <xf numFmtId="41" fontId="4" fillId="0" borderId="17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0" fillId="0" borderId="11" xfId="0" applyNumberForma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 shrinkToFi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2" fillId="0" borderId="0" xfId="63" applyNumberFormat="1" applyFont="1" applyAlignment="1">
      <alignment horizontal="left" vertical="center"/>
      <protection/>
    </xf>
    <xf numFmtId="0" fontId="4" fillId="0" borderId="0" xfId="63" applyNumberFormat="1" applyFont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NumberFormat="1" applyFont="1" applyBorder="1" applyAlignment="1">
      <alignment horizontal="right" vertical="center"/>
      <protection/>
    </xf>
    <xf numFmtId="176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20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6" fontId="0" fillId="0" borderId="17" xfId="0" applyNumberFormat="1" applyFont="1" applyBorder="1" applyAlignment="1" quotePrefix="1">
      <alignment horizontal="center" vertical="center"/>
    </xf>
    <xf numFmtId="176" fontId="0" fillId="0" borderId="25" xfId="0" applyNumberFormat="1" applyFont="1" applyBorder="1" applyAlignment="1" quotePrefix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right"/>
    </xf>
    <xf numFmtId="176" fontId="0" fillId="0" borderId="25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76" fontId="0" fillId="0" borderId="40" xfId="0" applyNumberFormat="1" applyFont="1" applyBorder="1" applyAlignment="1">
      <alignment horizontal="center" vertical="center" shrinkToFit="1"/>
    </xf>
    <xf numFmtId="176" fontId="7" fillId="0" borderId="40" xfId="0" applyNumberFormat="1" applyFont="1" applyBorder="1" applyAlignment="1">
      <alignment horizontal="center" vertical="center" wrapText="1" shrinkToFit="1"/>
    </xf>
    <xf numFmtId="176" fontId="0" fillId="0" borderId="18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/>
    </xf>
    <xf numFmtId="176" fontId="0" fillId="0" borderId="40" xfId="0" applyNumberFormat="1" applyFont="1" applyFill="1" applyBorder="1" applyAlignment="1">
      <alignment horizontal="center" vertical="center" shrinkToFit="1"/>
    </xf>
    <xf numFmtId="176" fontId="7" fillId="0" borderId="40" xfId="0" applyNumberFormat="1" applyFont="1" applyFill="1" applyBorder="1" applyAlignment="1">
      <alignment horizontal="center" vertical="center" wrapText="1" shrinkToFit="1"/>
    </xf>
    <xf numFmtId="0" fontId="4" fillId="0" borderId="26" xfId="63" applyNumberFormat="1" applyFont="1" applyBorder="1" applyAlignment="1">
      <alignment horizontal="center" vertical="center"/>
      <protection/>
    </xf>
    <xf numFmtId="176" fontId="4" fillId="0" borderId="24" xfId="63" applyNumberFormat="1" applyFont="1" applyBorder="1" applyAlignment="1">
      <alignment horizontal="center" vertical="center"/>
      <protection/>
    </xf>
    <xf numFmtId="176" fontId="4" fillId="0" borderId="17" xfId="63" applyNumberFormat="1" applyFont="1" applyBorder="1" applyAlignment="1" quotePrefix="1">
      <alignment horizontal="center" vertical="center"/>
      <protection/>
    </xf>
    <xf numFmtId="176" fontId="4" fillId="0" borderId="25" xfId="63" applyNumberFormat="1" applyFont="1" applyBorder="1" applyAlignment="1" quotePrefix="1">
      <alignment horizontal="center" vertical="center"/>
      <protection/>
    </xf>
    <xf numFmtId="49" fontId="4" fillId="0" borderId="10" xfId="63" applyNumberFormat="1" applyFont="1" applyBorder="1" applyAlignment="1">
      <alignment horizontal="center" vertical="center"/>
      <protection/>
    </xf>
    <xf numFmtId="41" fontId="4" fillId="0" borderId="0" xfId="63" applyNumberFormat="1" applyFont="1" applyFill="1" applyBorder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41" fontId="4" fillId="0" borderId="0" xfId="63" applyNumberFormat="1" applyFont="1" applyBorder="1" applyAlignment="1">
      <alignment horizontal="right"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41" fontId="4" fillId="0" borderId="13" xfId="63" applyNumberFormat="1" applyFont="1" applyBorder="1" applyAlignment="1">
      <alignment horizontal="right" vertical="center"/>
      <protection/>
    </xf>
    <xf numFmtId="0" fontId="4" fillId="0" borderId="0" xfId="63" applyFont="1" applyAlignment="1">
      <alignment/>
      <protection/>
    </xf>
    <xf numFmtId="41" fontId="4" fillId="0" borderId="0" xfId="63" applyNumberFormat="1" applyFont="1" applyBorder="1" applyAlignment="1">
      <alignment horizontal="right"/>
      <protection/>
    </xf>
    <xf numFmtId="0" fontId="4" fillId="0" borderId="0" xfId="63" applyNumberFormat="1" applyFont="1" applyBorder="1" applyAlignment="1">
      <alignment horizontal="right"/>
      <protection/>
    </xf>
    <xf numFmtId="0" fontId="4" fillId="0" borderId="0" xfId="63" applyNumberFormat="1" applyFont="1" applyAlignment="1">
      <alignment/>
      <protection/>
    </xf>
    <xf numFmtId="176" fontId="4" fillId="0" borderId="24" xfId="63" applyNumberFormat="1" applyFont="1" applyBorder="1" applyAlignment="1" quotePrefix="1">
      <alignment horizontal="center" vertical="center"/>
      <protection/>
    </xf>
    <xf numFmtId="176" fontId="4" fillId="0" borderId="25" xfId="63" applyNumberFormat="1" applyFont="1" applyFill="1" applyBorder="1" applyAlignment="1" quotePrefix="1">
      <alignment horizontal="center" vertical="center"/>
      <protection/>
    </xf>
    <xf numFmtId="41" fontId="4" fillId="0" borderId="0" xfId="63" applyNumberFormat="1" applyFont="1" applyAlignment="1">
      <alignment horizontal="left" vertical="center"/>
      <protection/>
    </xf>
    <xf numFmtId="41" fontId="4" fillId="0" borderId="0" xfId="63" applyNumberFormat="1" applyFont="1" applyAlignment="1">
      <alignment vertical="center"/>
      <protection/>
    </xf>
    <xf numFmtId="0" fontId="4" fillId="0" borderId="0" xfId="63" applyNumberFormat="1" applyFont="1" applyBorder="1" applyAlignment="1">
      <alignment vertical="center"/>
      <protection/>
    </xf>
    <xf numFmtId="0" fontId="4" fillId="0" borderId="10" xfId="63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176" fontId="0" fillId="0" borderId="14" xfId="0" applyNumberFormat="1" applyBorder="1" applyAlignment="1">
      <alignment horizontal="center" vertical="center"/>
    </xf>
    <xf numFmtId="0" fontId="5" fillId="0" borderId="69" xfId="0" applyNumberFormat="1" applyFont="1" applyBorder="1" applyAlignment="1" quotePrefix="1">
      <alignment horizontal="distributed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5" fillId="0" borderId="29" xfId="0" applyNumberFormat="1" applyFont="1" applyBorder="1" applyAlignment="1" quotePrefix="1">
      <alignment horizontal="distributed" vertical="center"/>
    </xf>
    <xf numFmtId="0" fontId="5" fillId="0" borderId="32" xfId="0" applyNumberFormat="1" applyFont="1" applyBorder="1" applyAlignment="1" quotePrefix="1">
      <alignment horizontal="distributed" vertical="center"/>
    </xf>
    <xf numFmtId="0" fontId="5" fillId="0" borderId="10" xfId="0" applyNumberFormat="1" applyFont="1" applyBorder="1" applyAlignment="1" quotePrefix="1">
      <alignment horizontal="distributed" vertical="center"/>
    </xf>
    <xf numFmtId="0" fontId="5" fillId="0" borderId="70" xfId="0" applyNumberFormat="1" applyFont="1" applyBorder="1" applyAlignment="1" quotePrefix="1">
      <alignment horizontal="distributed" vertical="center"/>
    </xf>
    <xf numFmtId="176" fontId="0" fillId="0" borderId="0" xfId="0" applyNumberFormat="1" applyBorder="1" applyAlignment="1">
      <alignment/>
    </xf>
    <xf numFmtId="216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176" fontId="5" fillId="0" borderId="1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4" xfId="63" applyNumberFormat="1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9" xfId="63" applyNumberFormat="1" applyFont="1" applyBorder="1" applyAlignment="1">
      <alignment vertical="center"/>
      <protection/>
    </xf>
    <xf numFmtId="3" fontId="4" fillId="0" borderId="0" xfId="63" applyNumberFormat="1" applyFont="1" applyBorder="1" applyAlignment="1">
      <alignment vertical="center"/>
      <protection/>
    </xf>
    <xf numFmtId="0" fontId="4" fillId="0" borderId="38" xfId="63" applyNumberFormat="1" applyFont="1" applyBorder="1" applyAlignment="1">
      <alignment vertical="center"/>
      <protection/>
    </xf>
    <xf numFmtId="3" fontId="4" fillId="0" borderId="13" xfId="63" applyNumberFormat="1" applyFont="1" applyBorder="1" applyAlignment="1">
      <alignment vertical="center"/>
      <protection/>
    </xf>
    <xf numFmtId="0" fontId="0" fillId="0" borderId="11" xfId="0" applyNumberFormat="1" applyBorder="1" applyAlignment="1">
      <alignment horizontal="right" vertical="center"/>
    </xf>
    <xf numFmtId="0" fontId="13" fillId="0" borderId="0" xfId="0" applyFont="1" applyFill="1" applyAlignment="1">
      <alignment horizontal="center"/>
    </xf>
    <xf numFmtId="0" fontId="13" fillId="0" borderId="40" xfId="0" applyFont="1" applyFill="1" applyBorder="1" applyAlignment="1">
      <alignment horizontal="distributed" vertical="center"/>
    </xf>
    <xf numFmtId="0" fontId="13" fillId="0" borderId="40" xfId="0" applyFont="1" applyFill="1" applyBorder="1" applyAlignment="1">
      <alignment/>
    </xf>
    <xf numFmtId="38" fontId="13" fillId="0" borderId="0" xfId="49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212" fontId="0" fillId="0" borderId="17" xfId="0" applyNumberFormat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38" fontId="0" fillId="0" borderId="37" xfId="51" applyFont="1" applyFill="1" applyBorder="1" applyAlignment="1">
      <alignment horizontal="right" vertical="center"/>
    </xf>
    <xf numFmtId="203" fontId="13" fillId="0" borderId="11" xfId="0" applyNumberFormat="1" applyFont="1" applyBorder="1" applyAlignment="1">
      <alignment vertical="center"/>
    </xf>
    <xf numFmtId="38" fontId="0" fillId="0" borderId="46" xfId="51" applyFont="1" applyFill="1" applyBorder="1" applyAlignment="1">
      <alignment horizontal="right" vertical="center"/>
    </xf>
    <xf numFmtId="203" fontId="13" fillId="0" borderId="30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horizontal="right" vertical="center"/>
    </xf>
    <xf numFmtId="203" fontId="13" fillId="0" borderId="30" xfId="0" applyNumberFormat="1" applyFont="1" applyBorder="1" applyAlignment="1">
      <alignment horizontal="right" vertical="center"/>
    </xf>
    <xf numFmtId="38" fontId="0" fillId="0" borderId="19" xfId="51" applyFont="1" applyFill="1" applyBorder="1" applyAlignment="1">
      <alignment horizontal="right" vertical="center"/>
    </xf>
    <xf numFmtId="203" fontId="13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horizontal="right" vertical="center"/>
    </xf>
    <xf numFmtId="38" fontId="13" fillId="0" borderId="19" xfId="51" applyFont="1" applyFill="1" applyBorder="1" applyAlignment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37" xfId="0" applyNumberFormat="1" applyFont="1" applyBorder="1" applyAlignment="1">
      <alignment horizontal="center" vertical="center"/>
    </xf>
    <xf numFmtId="203" fontId="13" fillId="0" borderId="11" xfId="0" applyNumberFormat="1" applyFont="1" applyFill="1" applyBorder="1" applyAlignment="1">
      <alignment vertical="center"/>
    </xf>
    <xf numFmtId="203" fontId="0" fillId="0" borderId="46" xfId="0" applyNumberFormat="1" applyFont="1" applyBorder="1" applyAlignment="1">
      <alignment horizontal="center" vertical="center"/>
    </xf>
    <xf numFmtId="203" fontId="13" fillId="0" borderId="30" xfId="0" applyNumberFormat="1" applyFont="1" applyFill="1" applyBorder="1" applyAlignment="1">
      <alignment vertical="center"/>
    </xf>
    <xf numFmtId="203" fontId="0" fillId="0" borderId="19" xfId="0" applyNumberFormat="1" applyFont="1" applyBorder="1" applyAlignment="1">
      <alignment horizontal="center" vertical="center"/>
    </xf>
    <xf numFmtId="203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0" fontId="0" fillId="0" borderId="25" xfId="0" applyNumberFormat="1" applyFill="1" applyBorder="1" applyAlignment="1" quotePrefix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38" fontId="4" fillId="0" borderId="30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3" xfId="51" applyFont="1" applyFill="1" applyBorder="1" applyAlignment="1">
      <alignment horizontal="right" vertical="center"/>
    </xf>
    <xf numFmtId="203" fontId="4" fillId="0" borderId="13" xfId="0" applyNumberFormat="1" applyFont="1" applyFill="1" applyBorder="1" applyAlignment="1">
      <alignment vertical="center" shrinkToFit="1"/>
    </xf>
    <xf numFmtId="0" fontId="2" fillId="0" borderId="0" xfId="63" applyNumberFormat="1" applyFont="1" applyAlignment="1">
      <alignment horizontal="left" vertical="center"/>
      <protection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76" fontId="0" fillId="0" borderId="0" xfId="0" applyNumberFormat="1" applyBorder="1" applyAlignment="1" quotePrefix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7" xfId="63" applyNumberFormat="1" applyFont="1" applyBorder="1" applyAlignment="1">
      <alignment horizontal="center" vertical="center" wrapText="1"/>
      <protection/>
    </xf>
    <xf numFmtId="0" fontId="4" fillId="0" borderId="60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4" fillId="0" borderId="41" xfId="63" applyNumberFormat="1" applyFont="1" applyBorder="1" applyAlignment="1">
      <alignment horizontal="center" vertical="center"/>
      <protection/>
    </xf>
    <xf numFmtId="0" fontId="4" fillId="0" borderId="38" xfId="63" applyNumberFormat="1" applyFont="1" applyBorder="1" applyAlignment="1">
      <alignment horizontal="center" vertical="center"/>
      <protection/>
    </xf>
    <xf numFmtId="0" fontId="4" fillId="0" borderId="54" xfId="63" applyNumberFormat="1" applyFont="1" applyBorder="1" applyAlignment="1">
      <alignment horizontal="center" vertical="center"/>
      <protection/>
    </xf>
    <xf numFmtId="0" fontId="4" fillId="0" borderId="13" xfId="63" applyNumberFormat="1" applyFont="1" applyBorder="1" applyAlignment="1">
      <alignment horizontal="center" vertical="center"/>
      <protection/>
    </xf>
    <xf numFmtId="0" fontId="4" fillId="0" borderId="71" xfId="63" applyNumberFormat="1" applyFont="1" applyBorder="1" applyAlignment="1">
      <alignment horizontal="center" vertical="center"/>
      <protection/>
    </xf>
    <xf numFmtId="38" fontId="4" fillId="0" borderId="19" xfId="51" applyFont="1" applyBorder="1" applyAlignment="1">
      <alignment vertical="center"/>
    </xf>
    <xf numFmtId="205" fontId="4" fillId="0" borderId="0" xfId="51" applyNumberFormat="1" applyFont="1" applyBorder="1" applyAlignment="1">
      <alignment vertical="center"/>
    </xf>
    <xf numFmtId="38" fontId="4" fillId="0" borderId="38" xfId="51" applyFont="1" applyBorder="1" applyAlignment="1">
      <alignment vertical="center"/>
    </xf>
    <xf numFmtId="205" fontId="4" fillId="0" borderId="13" xfId="51" applyNumberFormat="1" applyFont="1" applyBorder="1" applyAlignment="1">
      <alignment vertical="center"/>
    </xf>
    <xf numFmtId="0" fontId="4" fillId="0" borderId="0" xfId="63" applyNumberFormat="1" applyBorder="1" applyAlignment="1">
      <alignment horizontal="right" vertical="center"/>
      <protection/>
    </xf>
    <xf numFmtId="0" fontId="4" fillId="0" borderId="0" xfId="63" applyFont="1" applyBorder="1" applyAlignment="1">
      <alignment horizontal="left" vertical="center"/>
      <protection/>
    </xf>
    <xf numFmtId="0" fontId="4" fillId="0" borderId="0" xfId="63" applyAlignment="1">
      <alignment vertical="center"/>
      <protection/>
    </xf>
    <xf numFmtId="38" fontId="4" fillId="0" borderId="19" xfId="51" applyFont="1" applyBorder="1" applyAlignment="1">
      <alignment horizontal="center" vertical="center"/>
    </xf>
    <xf numFmtId="205" fontId="4" fillId="0" borderId="0" xfId="51" applyNumberFormat="1" applyFont="1" applyBorder="1" applyAlignment="1">
      <alignment horizontal="center" vertical="center"/>
    </xf>
    <xf numFmtId="10" fontId="4" fillId="0" borderId="0" xfId="51" applyNumberFormat="1" applyFont="1" applyBorder="1" applyAlignment="1">
      <alignment horizontal="center" vertical="center"/>
    </xf>
    <xf numFmtId="200" fontId="0" fillId="0" borderId="0" xfId="0" applyNumberFormat="1" applyFont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0" fillId="0" borderId="25" xfId="0" applyNumberFormat="1" applyBorder="1" applyAlignment="1" quotePrefix="1">
      <alignment horizontal="center" vertical="center"/>
    </xf>
    <xf numFmtId="200" fontId="4" fillId="0" borderId="61" xfId="0" applyNumberFormat="1" applyFont="1" applyBorder="1" applyAlignment="1">
      <alignment vertical="center"/>
    </xf>
    <xf numFmtId="200" fontId="4" fillId="0" borderId="11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0" fontId="0" fillId="0" borderId="17" xfId="0" applyNumberFormat="1" applyBorder="1" applyAlignment="1" quotePrefix="1">
      <alignment horizontal="center" vertical="center"/>
    </xf>
    <xf numFmtId="0" fontId="0" fillId="0" borderId="72" xfId="0" applyNumberFormat="1" applyBorder="1" applyAlignment="1">
      <alignment horizontal="center" vertical="center" shrinkToFit="1"/>
    </xf>
    <xf numFmtId="0" fontId="4" fillId="0" borderId="13" xfId="63" applyNumberFormat="1" applyFont="1" applyBorder="1" applyAlignment="1">
      <alignment horizontal="left"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4" fillId="0" borderId="11" xfId="63" applyNumberFormat="1" applyFont="1" applyBorder="1" applyAlignment="1">
      <alignment horizontal="center" vertical="center"/>
      <protection/>
    </xf>
    <xf numFmtId="0" fontId="4" fillId="0" borderId="13" xfId="63" applyNumberFormat="1" applyFont="1" applyBorder="1" applyAlignment="1">
      <alignment horizontal="center" vertical="center"/>
      <protection/>
    </xf>
    <xf numFmtId="0" fontId="4" fillId="0" borderId="12" xfId="63" applyNumberFormat="1" applyFont="1" applyBorder="1" applyAlignment="1">
      <alignment horizontal="center" vertical="center"/>
      <protection/>
    </xf>
    <xf numFmtId="0" fontId="4" fillId="0" borderId="55" xfId="63" applyNumberFormat="1" applyFont="1" applyBorder="1" applyAlignment="1">
      <alignment horizontal="center" vertical="center"/>
      <protection/>
    </xf>
    <xf numFmtId="0" fontId="4" fillId="0" borderId="73" xfId="63" applyNumberFormat="1" applyFont="1" applyBorder="1" applyAlignment="1">
      <alignment horizontal="center" vertical="center"/>
      <protection/>
    </xf>
    <xf numFmtId="200" fontId="4" fillId="0" borderId="26" xfId="0" applyNumberFormat="1" applyFont="1" applyFill="1" applyBorder="1" applyAlignment="1">
      <alignment vertical="center"/>
    </xf>
    <xf numFmtId="0" fontId="4" fillId="0" borderId="0" xfId="63" applyNumberFormat="1" applyFont="1" applyBorder="1" applyAlignment="1">
      <alignment horizontal="left"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4" fillId="0" borderId="12" xfId="6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0" fontId="4" fillId="0" borderId="37" xfId="63" applyNumberFormat="1" applyFont="1" applyBorder="1" applyAlignment="1">
      <alignment horizontal="center" vertical="center"/>
      <protection/>
    </xf>
    <xf numFmtId="0" fontId="4" fillId="0" borderId="14" xfId="63" applyNumberFormat="1" applyFont="1" applyBorder="1" applyAlignment="1">
      <alignment horizontal="center" vertical="center"/>
      <protection/>
    </xf>
    <xf numFmtId="176" fontId="4" fillId="0" borderId="0" xfId="63" applyNumberFormat="1" applyBorder="1" applyAlignment="1">
      <alignment horizontal="center" vertical="center"/>
      <protection/>
    </xf>
    <xf numFmtId="205" fontId="4" fillId="0" borderId="19" xfId="63" applyNumberFormat="1" applyFont="1" applyBorder="1" applyAlignment="1">
      <alignment vertical="center"/>
      <protection/>
    </xf>
    <xf numFmtId="177" fontId="4" fillId="0" borderId="0" xfId="63" applyNumberFormat="1" applyFont="1" applyBorder="1" applyAlignment="1">
      <alignment vertical="center"/>
      <protection/>
    </xf>
    <xf numFmtId="180" fontId="4" fillId="0" borderId="0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176" fontId="4" fillId="0" borderId="0" xfId="63" applyNumberFormat="1" applyFont="1" applyBorder="1" applyAlignment="1">
      <alignment horizontal="center" vertical="center"/>
      <protection/>
    </xf>
    <xf numFmtId="0" fontId="4" fillId="0" borderId="0" xfId="63" applyNumberFormat="1" applyBorder="1" applyAlignment="1">
      <alignment horizontal="center" vertical="center"/>
      <protection/>
    </xf>
    <xf numFmtId="205" fontId="4" fillId="0" borderId="38" xfId="63" applyNumberFormat="1" applyFont="1" applyBorder="1" applyAlignment="1">
      <alignment vertical="center"/>
      <protection/>
    </xf>
    <xf numFmtId="177" fontId="4" fillId="0" borderId="13" xfId="63" applyNumberFormat="1" applyFont="1" applyBorder="1" applyAlignment="1">
      <alignment vertical="center"/>
      <protection/>
    </xf>
    <xf numFmtId="180" fontId="4" fillId="0" borderId="13" xfId="63" applyNumberFormat="1" applyFont="1" applyBorder="1" applyAlignment="1">
      <alignment vertical="center"/>
      <protection/>
    </xf>
    <xf numFmtId="0" fontId="4" fillId="0" borderId="13" xfId="63" applyNumberFormat="1" applyBorder="1" applyAlignment="1">
      <alignment horizontal="center" vertical="center"/>
      <protection/>
    </xf>
    <xf numFmtId="0" fontId="4" fillId="0" borderId="0" xfId="63" applyNumberFormat="1" applyBorder="1" applyAlignment="1">
      <alignment horizontal="left" vertical="center"/>
      <protection/>
    </xf>
    <xf numFmtId="0" fontId="4" fillId="0" borderId="0" xfId="63" applyNumberFormat="1" applyAlignment="1">
      <alignment vertical="center"/>
      <protection/>
    </xf>
    <xf numFmtId="0" fontId="6" fillId="0" borderId="0" xfId="63" applyNumberFormat="1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4" fillId="0" borderId="16" xfId="63" applyNumberFormat="1" applyFont="1" applyBorder="1" applyAlignment="1">
      <alignment horizontal="center" vertical="center"/>
      <protection/>
    </xf>
    <xf numFmtId="0" fontId="4" fillId="0" borderId="44" xfId="63" applyNumberFormat="1" applyFont="1" applyBorder="1" applyAlignment="1">
      <alignment horizontal="center" vertical="center"/>
      <protection/>
    </xf>
    <xf numFmtId="176" fontId="4" fillId="0" borderId="10" xfId="63" applyNumberFormat="1" applyBorder="1" applyAlignment="1">
      <alignment horizontal="center" vertical="center"/>
      <protection/>
    </xf>
    <xf numFmtId="218" fontId="4" fillId="0" borderId="37" xfId="51" applyNumberFormat="1" applyFont="1" applyBorder="1" applyAlignment="1">
      <alignment horizontal="right" vertical="center"/>
    </xf>
    <xf numFmtId="218" fontId="4" fillId="0" borderId="11" xfId="51" applyNumberFormat="1" applyFont="1" applyBorder="1" applyAlignment="1">
      <alignment horizontal="right" vertical="center"/>
    </xf>
    <xf numFmtId="176" fontId="4" fillId="0" borderId="10" xfId="63" applyNumberFormat="1" applyFont="1" applyBorder="1" applyAlignment="1">
      <alignment horizontal="center" vertical="center"/>
      <protection/>
    </xf>
    <xf numFmtId="218" fontId="4" fillId="0" borderId="19" xfId="51" applyNumberFormat="1" applyFont="1" applyBorder="1" applyAlignment="1">
      <alignment horizontal="right" vertical="center"/>
    </xf>
    <xf numFmtId="218" fontId="4" fillId="0" borderId="0" xfId="51" applyNumberFormat="1" applyFont="1" applyBorder="1" applyAlignment="1">
      <alignment horizontal="right" vertical="center"/>
    </xf>
    <xf numFmtId="0" fontId="4" fillId="0" borderId="0" xfId="63" applyNumberFormat="1" applyFont="1" applyBorder="1" applyAlignment="1">
      <alignment/>
      <protection/>
    </xf>
    <xf numFmtId="218" fontId="4" fillId="0" borderId="45" xfId="51" applyNumberFormat="1" applyFont="1" applyBorder="1" applyAlignment="1">
      <alignment horizontal="right" vertical="center"/>
    </xf>
    <xf numFmtId="218" fontId="4" fillId="0" borderId="43" xfId="51" applyNumberFormat="1" applyFont="1" applyBorder="1" applyAlignment="1">
      <alignment horizontal="right" vertical="center"/>
    </xf>
    <xf numFmtId="176" fontId="4" fillId="0" borderId="29" xfId="63" applyNumberFormat="1" applyBorder="1" applyAlignment="1" quotePrefix="1">
      <alignment horizontal="center" vertical="center"/>
      <protection/>
    </xf>
    <xf numFmtId="218" fontId="4" fillId="0" borderId="30" xfId="51" applyNumberFormat="1" applyFont="1" applyBorder="1" applyAlignment="1">
      <alignment horizontal="right" vertical="center"/>
    </xf>
    <xf numFmtId="181" fontId="4" fillId="0" borderId="10" xfId="63" applyNumberFormat="1" applyFont="1" applyBorder="1" applyAlignment="1">
      <alignment horizontal="center" vertical="center"/>
      <protection/>
    </xf>
    <xf numFmtId="218" fontId="4" fillId="0" borderId="0" xfId="63" applyNumberFormat="1" applyFont="1" applyAlignment="1">
      <alignment/>
      <protection/>
    </xf>
    <xf numFmtId="218" fontId="4" fillId="0" borderId="19" xfId="51" applyNumberFormat="1" applyFont="1" applyFill="1" applyBorder="1" applyAlignment="1">
      <alignment horizontal="right" vertical="center"/>
    </xf>
    <xf numFmtId="218" fontId="4" fillId="0" borderId="0" xfId="51" applyNumberFormat="1" applyFont="1" applyFill="1" applyBorder="1" applyAlignment="1">
      <alignment horizontal="right" vertical="center"/>
    </xf>
    <xf numFmtId="218" fontId="4" fillId="0" borderId="38" xfId="51" applyNumberFormat="1" applyFont="1" applyBorder="1" applyAlignment="1">
      <alignment horizontal="right" vertical="center"/>
    </xf>
    <xf numFmtId="218" fontId="4" fillId="0" borderId="13" xfId="51" applyNumberFormat="1" applyFont="1" applyBorder="1" applyAlignment="1">
      <alignment horizontal="right" vertical="center"/>
    </xf>
    <xf numFmtId="0" fontId="4" fillId="0" borderId="0" xfId="63" applyFont="1" applyBorder="1" applyAlignment="1">
      <alignment/>
      <protection/>
    </xf>
    <xf numFmtId="0" fontId="4" fillId="0" borderId="0" xfId="63" applyFont="1" applyBorder="1" applyAlignment="1">
      <alignment horizontal="left"/>
      <protection/>
    </xf>
    <xf numFmtId="218" fontId="4" fillId="0" borderId="0" xfId="63" applyNumberFormat="1" applyFont="1" applyBorder="1" applyAlignment="1">
      <alignment horizontal="left"/>
      <protection/>
    </xf>
    <xf numFmtId="0" fontId="6" fillId="0" borderId="0" xfId="63" applyNumberFormat="1" applyFont="1" applyBorder="1" applyAlignment="1">
      <alignment vertical="center"/>
      <protection/>
    </xf>
    <xf numFmtId="218" fontId="4" fillId="0" borderId="0" xfId="63" applyNumberFormat="1" applyFont="1" applyBorder="1" applyAlignment="1">
      <alignment/>
      <protection/>
    </xf>
    <xf numFmtId="0" fontId="2" fillId="0" borderId="0" xfId="63" applyFont="1" applyAlignment="1">
      <alignment horizontal="left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74" xfId="63" applyNumberFormat="1" applyFont="1" applyBorder="1" applyAlignment="1">
      <alignment horizontal="center" vertical="center"/>
      <protection/>
    </xf>
    <xf numFmtId="0" fontId="4" fillId="0" borderId="75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vertical="center"/>
      <protection/>
    </xf>
    <xf numFmtId="41" fontId="4" fillId="0" borderId="11" xfId="63" applyNumberFormat="1" applyFont="1" applyBorder="1" applyAlignment="1">
      <alignment vertical="center"/>
      <protection/>
    </xf>
    <xf numFmtId="41" fontId="4" fillId="0" borderId="19" xfId="63" applyNumberFormat="1" applyFont="1" applyBorder="1" applyAlignment="1">
      <alignment vertical="center"/>
      <protection/>
    </xf>
    <xf numFmtId="41" fontId="4" fillId="0" borderId="0" xfId="63" applyNumberFormat="1" applyFont="1" applyBorder="1" applyAlignment="1">
      <alignment vertical="center"/>
      <protection/>
    </xf>
    <xf numFmtId="3" fontId="4" fillId="0" borderId="0" xfId="63" applyNumberFormat="1" applyFont="1" applyAlignment="1">
      <alignment/>
      <protection/>
    </xf>
    <xf numFmtId="41" fontId="4" fillId="0" borderId="0" xfId="63" applyNumberFormat="1" applyFont="1" applyFill="1" applyBorder="1" applyAlignment="1">
      <alignment vertical="center"/>
      <protection/>
    </xf>
    <xf numFmtId="3" fontId="4" fillId="0" borderId="19" xfId="63" applyNumberFormat="1" applyFont="1" applyBorder="1" applyAlignment="1">
      <alignment vertical="center"/>
      <protection/>
    </xf>
    <xf numFmtId="0" fontId="4" fillId="0" borderId="30" xfId="63" applyNumberFormat="1" applyFont="1" applyBorder="1" applyAlignment="1">
      <alignment vertical="center"/>
      <protection/>
    </xf>
    <xf numFmtId="0" fontId="4" fillId="0" borderId="46" xfId="63" applyFont="1" applyBorder="1" applyAlignment="1">
      <alignment vertical="center"/>
      <protection/>
    </xf>
    <xf numFmtId="0" fontId="4" fillId="0" borderId="30" xfId="63" applyFont="1" applyBorder="1" applyAlignment="1">
      <alignment vertical="center"/>
      <protection/>
    </xf>
    <xf numFmtId="177" fontId="4" fillId="0" borderId="19" xfId="63" applyNumberFormat="1" applyFont="1" applyBorder="1" applyAlignment="1">
      <alignment vertical="center"/>
      <protection/>
    </xf>
    <xf numFmtId="0" fontId="4" fillId="0" borderId="10" xfId="63" applyNumberFormat="1" applyFont="1" applyBorder="1" applyAlignment="1">
      <alignment vertical="center"/>
      <protection/>
    </xf>
    <xf numFmtId="0" fontId="4" fillId="0" borderId="12" xfId="63" applyNumberFormat="1" applyFont="1" applyBorder="1" applyAlignment="1">
      <alignment vertical="center"/>
      <protection/>
    </xf>
    <xf numFmtId="0" fontId="4" fillId="0" borderId="0" xfId="63" applyFont="1" applyBorder="1" applyAlignment="1">
      <alignment horizontal="right"/>
      <protection/>
    </xf>
    <xf numFmtId="0" fontId="4" fillId="0" borderId="16" xfId="63" applyNumberFormat="1" applyFont="1" applyBorder="1" applyAlignment="1">
      <alignment horizontal="right" vertical="center"/>
      <protection/>
    </xf>
    <xf numFmtId="0" fontId="4" fillId="0" borderId="21" xfId="63" applyNumberFormat="1" applyFont="1" applyBorder="1" applyAlignment="1">
      <alignment horizontal="center" vertical="center"/>
      <protection/>
    </xf>
    <xf numFmtId="0" fontId="4" fillId="0" borderId="18" xfId="63" applyNumberFormat="1" applyFont="1" applyBorder="1" applyAlignment="1">
      <alignment horizontal="center" vertical="center"/>
      <protection/>
    </xf>
    <xf numFmtId="0" fontId="5" fillId="0" borderId="11" xfId="63" applyNumberFormat="1" applyFont="1" applyBorder="1" applyAlignment="1">
      <alignment vertical="center"/>
      <protection/>
    </xf>
    <xf numFmtId="41" fontId="5" fillId="0" borderId="37" xfId="63" applyNumberFormat="1" applyFont="1" applyBorder="1" applyAlignment="1">
      <alignment vertical="center"/>
      <protection/>
    </xf>
    <xf numFmtId="41" fontId="5" fillId="0" borderId="11" xfId="63" applyNumberFormat="1" applyFont="1" applyBorder="1" applyAlignment="1">
      <alignment vertical="center"/>
      <protection/>
    </xf>
    <xf numFmtId="0" fontId="4" fillId="0" borderId="76" xfId="63" applyNumberFormat="1" applyBorder="1" applyAlignment="1">
      <alignment vertical="center"/>
      <protection/>
    </xf>
    <xf numFmtId="41" fontId="4" fillId="0" borderId="77" xfId="63" applyNumberFormat="1" applyFont="1" applyBorder="1" applyAlignment="1">
      <alignment horizontal="right" vertical="center"/>
      <protection/>
    </xf>
    <xf numFmtId="41" fontId="4" fillId="0" borderId="76" xfId="63" applyNumberFormat="1" applyFont="1" applyBorder="1" applyAlignment="1">
      <alignment horizontal="right" vertical="center"/>
      <protection/>
    </xf>
    <xf numFmtId="41" fontId="4" fillId="0" borderId="78" xfId="63" applyNumberFormat="1" applyFont="1" applyBorder="1" applyAlignment="1">
      <alignment horizontal="right" vertical="center"/>
      <protection/>
    </xf>
    <xf numFmtId="0" fontId="4" fillId="0" borderId="0" xfId="63" applyBorder="1" applyAlignment="1">
      <alignment vertical="center"/>
      <protection/>
    </xf>
    <xf numFmtId="41" fontId="4" fillId="0" borderId="19" xfId="63" applyNumberFormat="1" applyFont="1" applyBorder="1" applyAlignment="1">
      <alignment horizontal="right" vertical="center"/>
      <protection/>
    </xf>
    <xf numFmtId="41" fontId="4" fillId="0" borderId="0" xfId="63" applyNumberFormat="1" applyBorder="1" applyAlignment="1">
      <alignment horizontal="right" vertical="center"/>
      <protection/>
    </xf>
    <xf numFmtId="41" fontId="4" fillId="0" borderId="51" xfId="63" applyNumberFormat="1" applyFont="1" applyBorder="1" applyAlignment="1">
      <alignment horizontal="right" vertical="center"/>
      <protection/>
    </xf>
    <xf numFmtId="0" fontId="4" fillId="0" borderId="0" xfId="63" applyNumberFormat="1" applyBorder="1" applyAlignment="1">
      <alignment vertical="center"/>
      <protection/>
    </xf>
    <xf numFmtId="41" fontId="4" fillId="0" borderId="77" xfId="63" applyNumberFormat="1" applyFont="1" applyBorder="1" applyAlignment="1">
      <alignment vertical="center"/>
      <protection/>
    </xf>
    <xf numFmtId="41" fontId="4" fillId="0" borderId="76" xfId="63" applyNumberFormat="1" applyFont="1" applyBorder="1" applyAlignment="1">
      <alignment vertical="center"/>
      <protection/>
    </xf>
    <xf numFmtId="41" fontId="4" fillId="0" borderId="79" xfId="63" applyNumberFormat="1" applyFont="1" applyBorder="1" applyAlignment="1">
      <alignment vertical="center"/>
      <protection/>
    </xf>
    <xf numFmtId="0" fontId="4" fillId="0" borderId="19" xfId="63" applyFont="1" applyBorder="1" applyAlignment="1">
      <alignment vertical="center"/>
      <protection/>
    </xf>
    <xf numFmtId="0" fontId="4" fillId="0" borderId="13" xfId="63" applyNumberFormat="1" applyFont="1" applyBorder="1" applyAlignment="1">
      <alignment vertical="center"/>
      <protection/>
    </xf>
    <xf numFmtId="41" fontId="4" fillId="0" borderId="38" xfId="63" applyNumberFormat="1" applyFont="1" applyBorder="1" applyAlignment="1">
      <alignment vertical="center"/>
      <protection/>
    </xf>
    <xf numFmtId="41" fontId="4" fillId="0" borderId="13" xfId="63" applyNumberFormat="1" applyFont="1" applyBorder="1" applyAlignment="1">
      <alignment vertical="center"/>
      <protection/>
    </xf>
    <xf numFmtId="0" fontId="4" fillId="0" borderId="75" xfId="63" applyFont="1" applyBorder="1" applyAlignment="1">
      <alignment vertical="center"/>
      <protection/>
    </xf>
    <xf numFmtId="176" fontId="4" fillId="0" borderId="75" xfId="63" applyNumberFormat="1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/>
      <protection/>
    </xf>
    <xf numFmtId="176" fontId="4" fillId="0" borderId="55" xfId="63" applyNumberFormat="1" applyFont="1" applyBorder="1" applyAlignment="1">
      <alignment horizontal="center" vertical="center"/>
      <protection/>
    </xf>
    <xf numFmtId="0" fontId="4" fillId="0" borderId="54" xfId="63" applyFont="1" applyBorder="1" applyAlignment="1">
      <alignment vertical="center"/>
      <protection/>
    </xf>
    <xf numFmtId="0" fontId="4" fillId="0" borderId="10" xfId="63" applyNumberFormat="1" applyBorder="1" applyAlignment="1">
      <alignment horizontal="left" vertical="center"/>
      <protection/>
    </xf>
    <xf numFmtId="38" fontId="5" fillId="0" borderId="19" xfId="63" applyNumberFormat="1" applyFont="1" applyBorder="1" applyAlignment="1">
      <alignment vertical="center"/>
      <protection/>
    </xf>
    <xf numFmtId="38" fontId="5" fillId="0" borderId="0" xfId="63" applyNumberFormat="1" applyFont="1" applyBorder="1" applyAlignment="1">
      <alignment vertical="center"/>
      <protection/>
    </xf>
    <xf numFmtId="0" fontId="5" fillId="0" borderId="0" xfId="63" applyFont="1" applyAlignment="1">
      <alignment/>
      <protection/>
    </xf>
    <xf numFmtId="0" fontId="5" fillId="0" borderId="10" xfId="63" applyNumberFormat="1" applyFont="1" applyBorder="1" applyAlignment="1">
      <alignment horizontal="center" vertical="center"/>
      <protection/>
    </xf>
    <xf numFmtId="38" fontId="5" fillId="0" borderId="0" xfId="63" applyNumberFormat="1" applyFont="1" applyFill="1" applyBorder="1" applyAlignment="1">
      <alignment vertical="center"/>
      <protection/>
    </xf>
    <xf numFmtId="0" fontId="4" fillId="0" borderId="10" xfId="63" applyNumberFormat="1" applyBorder="1" applyAlignment="1" quotePrefix="1">
      <alignment horizontal="center" vertical="center"/>
      <protection/>
    </xf>
    <xf numFmtId="38" fontId="31" fillId="0" borderId="19" xfId="63" applyNumberFormat="1" applyFont="1" applyFill="1" applyBorder="1" applyAlignment="1">
      <alignment vertical="center"/>
      <protection/>
    </xf>
    <xf numFmtId="38" fontId="5" fillId="0" borderId="19" xfId="63" applyNumberFormat="1" applyFont="1" applyFill="1" applyBorder="1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4" fillId="0" borderId="61" xfId="63" applyNumberFormat="1" applyBorder="1" applyAlignment="1">
      <alignment horizontal="center" vertical="center"/>
      <protection/>
    </xf>
    <xf numFmtId="0" fontId="5" fillId="0" borderId="0" xfId="63" applyNumberFormat="1" applyFont="1" applyBorder="1" applyAlignment="1">
      <alignment horizontal="center" vertical="center"/>
      <protection/>
    </xf>
    <xf numFmtId="0" fontId="4" fillId="0" borderId="0" xfId="63" applyBorder="1" applyAlignment="1">
      <alignment horizontal="right"/>
      <protection/>
    </xf>
    <xf numFmtId="0" fontId="4" fillId="0" borderId="0" xfId="63" applyNumberFormat="1" applyAlignment="1">
      <alignment horizontal="left" vertical="center"/>
      <protection/>
    </xf>
    <xf numFmtId="0" fontId="4" fillId="0" borderId="0" xfId="63" applyFont="1" applyAlignment="1">
      <alignment horizontal="left" wrapText="1"/>
      <protection/>
    </xf>
    <xf numFmtId="0" fontId="4" fillId="0" borderId="0" xfId="63" applyAlignment="1">
      <alignment horizontal="left"/>
      <protection/>
    </xf>
    <xf numFmtId="0" fontId="4" fillId="0" borderId="13" xfId="63" applyFont="1" applyBorder="1" applyAlignment="1">
      <alignment vertical="center"/>
      <protection/>
    </xf>
    <xf numFmtId="0" fontId="4" fillId="0" borderId="40" xfId="63" applyNumberFormat="1" applyFont="1" applyBorder="1" applyAlignment="1">
      <alignment horizontal="center" vertical="center"/>
      <protection/>
    </xf>
    <xf numFmtId="0" fontId="5" fillId="0" borderId="16" xfId="63" applyNumberFormat="1" applyFont="1" applyBorder="1" applyAlignment="1">
      <alignment horizontal="center" vertical="center"/>
      <protection/>
    </xf>
    <xf numFmtId="3" fontId="5" fillId="0" borderId="37" xfId="63" applyNumberFormat="1" applyFont="1" applyBorder="1" applyAlignment="1">
      <alignment vertical="center"/>
      <protection/>
    </xf>
    <xf numFmtId="3" fontId="5" fillId="0" borderId="11" xfId="63" applyNumberFormat="1" applyFont="1" applyBorder="1" applyAlignment="1">
      <alignment vertical="center"/>
      <protection/>
    </xf>
    <xf numFmtId="38" fontId="5" fillId="0" borderId="11" xfId="51" applyFont="1" applyBorder="1" applyAlignment="1">
      <alignment vertical="center"/>
    </xf>
    <xf numFmtId="0" fontId="4" fillId="0" borderId="10" xfId="63" applyNumberFormat="1" applyFont="1" applyBorder="1" applyAlignment="1">
      <alignment horizontal="left" vertical="center"/>
      <protection/>
    </xf>
    <xf numFmtId="38" fontId="4" fillId="0" borderId="80" xfId="51" applyFont="1" applyBorder="1" applyAlignment="1">
      <alignment vertical="center"/>
    </xf>
    <xf numFmtId="0" fontId="4" fillId="0" borderId="10" xfId="63" applyNumberFormat="1" applyFont="1" applyBorder="1" applyAlignment="1">
      <alignment horizontal="left" vertical="center" wrapText="1"/>
      <protection/>
    </xf>
    <xf numFmtId="38" fontId="4" fillId="0" borderId="0" xfId="51" applyFont="1" applyAlignment="1">
      <alignment vertical="center"/>
    </xf>
    <xf numFmtId="0" fontId="4" fillId="0" borderId="0" xfId="63" applyNumberFormat="1" applyFont="1" applyBorder="1" applyAlignment="1" quotePrefix="1">
      <alignment horizontal="right" vertical="center"/>
      <protection/>
    </xf>
    <xf numFmtId="0" fontId="5" fillId="0" borderId="0" xfId="63" applyNumberFormat="1" applyFont="1" applyAlignment="1">
      <alignment horizontal="center"/>
      <protection/>
    </xf>
    <xf numFmtId="0" fontId="4" fillId="0" borderId="17" xfId="63" applyNumberFormat="1" applyFont="1" applyBorder="1" applyAlignment="1">
      <alignment horizontal="center" vertical="center"/>
      <protection/>
    </xf>
    <xf numFmtId="0" fontId="4" fillId="0" borderId="25" xfId="63" applyNumberFormat="1" applyFont="1" applyBorder="1" applyAlignment="1">
      <alignment horizontal="center" vertical="center"/>
      <protection/>
    </xf>
    <xf numFmtId="0" fontId="4" fillId="0" borderId="0" xfId="63" applyNumberFormat="1" applyBorder="1" applyAlignment="1" quotePrefix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1" xfId="63" applyFont="1" applyBorder="1" applyAlignment="1">
      <alignment horizontal="right" vertical="center"/>
      <protection/>
    </xf>
    <xf numFmtId="0" fontId="4" fillId="0" borderId="10" xfId="63" applyNumberFormat="1" applyFont="1" applyBorder="1" applyAlignment="1">
      <alignment horizontal="center" vertical="center"/>
      <protection/>
    </xf>
    <xf numFmtId="0" fontId="4" fillId="0" borderId="81" xfId="63" applyNumberFormat="1" applyFont="1" applyBorder="1" applyAlignment="1">
      <alignment horizontal="center" vertical="center"/>
      <protection/>
    </xf>
    <xf numFmtId="176" fontId="4" fillId="0" borderId="16" xfId="63" applyNumberForma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vertical="center"/>
      <protection/>
    </xf>
    <xf numFmtId="176" fontId="4" fillId="0" borderId="10" xfId="63" applyNumberFormat="1" applyBorder="1" applyAlignment="1" quotePrefix="1">
      <alignment horizontal="center" vertical="center"/>
      <protection/>
    </xf>
    <xf numFmtId="176" fontId="4" fillId="0" borderId="12" xfId="63" applyNumberFormat="1" applyBorder="1" applyAlignment="1" quotePrefix="1">
      <alignment horizontal="center" vertical="center"/>
      <protection/>
    </xf>
    <xf numFmtId="0" fontId="4" fillId="0" borderId="0" xfId="63" applyNumberFormat="1" applyFont="1" applyBorder="1" applyAlignment="1" quotePrefix="1">
      <alignment horizontal="center" vertical="center"/>
      <protection/>
    </xf>
    <xf numFmtId="176" fontId="4" fillId="0" borderId="10" xfId="63" applyNumberFormat="1" applyBorder="1" applyAlignment="1">
      <alignment horizontal="center" vertical="center" shrinkToFit="1"/>
      <protection/>
    </xf>
    <xf numFmtId="185" fontId="9" fillId="0" borderId="0" xfId="63" applyNumberFormat="1" applyFont="1" applyBorder="1" applyAlignment="1">
      <alignment vertical="center"/>
      <protection/>
    </xf>
    <xf numFmtId="185" fontId="9" fillId="0" borderId="0" xfId="63" applyNumberFormat="1" applyFont="1" applyBorder="1" applyAlignment="1">
      <alignment horizontal="right" vertical="center"/>
      <protection/>
    </xf>
    <xf numFmtId="185" fontId="9" fillId="0" borderId="19" xfId="63" applyNumberFormat="1" applyFont="1" applyBorder="1" applyAlignment="1">
      <alignment vertical="center"/>
      <protection/>
    </xf>
    <xf numFmtId="185" fontId="9" fillId="0" borderId="38" xfId="63" applyNumberFormat="1" applyFont="1" applyBorder="1" applyAlignment="1">
      <alignment vertical="center"/>
      <protection/>
    </xf>
    <xf numFmtId="185" fontId="9" fillId="0" borderId="13" xfId="63" applyNumberFormat="1" applyFont="1" applyBorder="1" applyAlignment="1">
      <alignment vertical="center"/>
      <protection/>
    </xf>
    <xf numFmtId="185" fontId="9" fillId="0" borderId="13" xfId="63" applyNumberFormat="1" applyFont="1" applyBorder="1" applyAlignment="1">
      <alignment horizontal="right" vertical="center"/>
      <protection/>
    </xf>
    <xf numFmtId="0" fontId="4" fillId="0" borderId="23" xfId="63" applyNumberFormat="1" applyFont="1" applyBorder="1" applyAlignment="1">
      <alignment horizontal="center" vertical="center"/>
      <protection/>
    </xf>
    <xf numFmtId="176" fontId="4" fillId="0" borderId="17" xfId="63" applyNumberFormat="1" applyBorder="1" applyAlignment="1">
      <alignment horizontal="center" vertical="center"/>
      <protection/>
    </xf>
    <xf numFmtId="176" fontId="4" fillId="0" borderId="17" xfId="63" applyNumberFormat="1" applyBorder="1" applyAlignment="1" quotePrefix="1">
      <alignment horizontal="center" vertical="center"/>
      <protection/>
    </xf>
    <xf numFmtId="0" fontId="4" fillId="0" borderId="25" xfId="63" applyBorder="1" applyAlignment="1" quotePrefix="1">
      <alignment horizontal="center" vertical="center"/>
      <protection/>
    </xf>
    <xf numFmtId="221" fontId="5" fillId="0" borderId="0" xfId="63" applyNumberFormat="1" applyFont="1" applyBorder="1" applyAlignment="1">
      <alignment vertical="center"/>
      <protection/>
    </xf>
    <xf numFmtId="221" fontId="5" fillId="0" borderId="11" xfId="63" applyNumberFormat="1" applyFont="1" applyBorder="1" applyAlignment="1">
      <alignment vertical="center"/>
      <protection/>
    </xf>
    <xf numFmtId="0" fontId="4" fillId="0" borderId="10" xfId="63" applyNumberFormat="1" applyFont="1" applyBorder="1" applyAlignment="1" quotePrefix="1">
      <alignment horizontal="left" vertical="center"/>
      <protection/>
    </xf>
    <xf numFmtId="221" fontId="4" fillId="0" borderId="0" xfId="63" applyNumberFormat="1" applyFont="1" applyFill="1" applyBorder="1" applyAlignment="1">
      <alignment vertical="center"/>
      <protection/>
    </xf>
    <xf numFmtId="221" fontId="4" fillId="0" borderId="0" xfId="63" applyNumberFormat="1" applyFont="1" applyAlignment="1">
      <alignment vertical="center"/>
      <protection/>
    </xf>
    <xf numFmtId="221" fontId="4" fillId="0" borderId="0" xfId="63" applyNumberFormat="1" applyFont="1" applyBorder="1" applyAlignment="1">
      <alignment vertical="center"/>
      <protection/>
    </xf>
    <xf numFmtId="221" fontId="4" fillId="0" borderId="0" xfId="63" applyNumberFormat="1" applyFont="1" applyBorder="1" applyAlignment="1">
      <alignment horizontal="right" vertical="center"/>
      <protection/>
    </xf>
    <xf numFmtId="221" fontId="4" fillId="0" borderId="0" xfId="63" applyNumberFormat="1" applyFont="1" applyFill="1" applyBorder="1" applyAlignment="1">
      <alignment horizontal="right" vertical="center"/>
      <protection/>
    </xf>
    <xf numFmtId="221" fontId="4" fillId="0" borderId="0" xfId="63" applyNumberFormat="1" applyBorder="1" applyAlignment="1">
      <alignment horizontal="right" vertical="center"/>
      <protection/>
    </xf>
    <xf numFmtId="0" fontId="4" fillId="0" borderId="10" xfId="63" applyNumberFormat="1" applyBorder="1" applyAlignment="1" quotePrefix="1">
      <alignment vertical="center"/>
      <protection/>
    </xf>
    <xf numFmtId="221" fontId="4" fillId="0" borderId="13" xfId="63" applyNumberFormat="1" applyFont="1" applyBorder="1" applyAlignment="1">
      <alignment vertical="center"/>
      <protection/>
    </xf>
    <xf numFmtId="0" fontId="4" fillId="0" borderId="0" xfId="63" applyNumberFormat="1" applyAlignment="1">
      <alignment horizontal="left"/>
      <protection/>
    </xf>
    <xf numFmtId="221" fontId="4" fillId="0" borderId="0" xfId="63" applyNumberFormat="1" applyFont="1" applyBorder="1" applyAlignment="1">
      <alignment horizontal="right"/>
      <protection/>
    </xf>
    <xf numFmtId="0" fontId="4" fillId="0" borderId="0" xfId="63" applyNumberFormat="1" applyFont="1" applyAlignment="1">
      <alignment horizontal="left" vertical="center"/>
      <protection/>
    </xf>
    <xf numFmtId="0" fontId="4" fillId="0" borderId="0" xfId="63" applyFont="1" applyBorder="1" applyAlignment="1" quotePrefix="1">
      <alignment horizontal="center" vertical="center"/>
      <protection/>
    </xf>
    <xf numFmtId="0" fontId="4" fillId="0" borderId="0" xfId="63" applyBorder="1" applyAlignment="1" quotePrefix="1">
      <alignment horizontal="center" vertical="center"/>
      <protection/>
    </xf>
    <xf numFmtId="0" fontId="4" fillId="0" borderId="10" xfId="63" applyNumberFormat="1" applyBorder="1" applyAlignment="1" quotePrefix="1">
      <alignment horizontal="left" vertical="center"/>
      <protection/>
    </xf>
    <xf numFmtId="0" fontId="4" fillId="0" borderId="10" xfId="63" applyNumberFormat="1" applyBorder="1" applyAlignment="1">
      <alignment vertical="center"/>
      <protection/>
    </xf>
    <xf numFmtId="221" fontId="4" fillId="0" borderId="0" xfId="63" applyNumberFormat="1" applyBorder="1" applyAlignment="1">
      <alignment vertical="center"/>
      <protection/>
    </xf>
    <xf numFmtId="0" fontId="4" fillId="0" borderId="12" xfId="63" applyNumberFormat="1" applyBorder="1" applyAlignment="1">
      <alignment vertical="center"/>
      <protection/>
    </xf>
    <xf numFmtId="221" fontId="4" fillId="0" borderId="38" xfId="63" applyNumberFormat="1" applyFont="1" applyBorder="1" applyAlignment="1">
      <alignment vertical="center"/>
      <protection/>
    </xf>
    <xf numFmtId="221" fontId="4" fillId="0" borderId="0" xfId="63" applyNumberFormat="1" applyFont="1" applyAlignment="1">
      <alignment horizontal="left" vertical="center"/>
      <protection/>
    </xf>
    <xf numFmtId="221" fontId="4" fillId="0" borderId="13" xfId="63" applyNumberFormat="1" applyFont="1" applyBorder="1" applyAlignment="1">
      <alignment horizontal="right" vertical="center"/>
      <protection/>
    </xf>
    <xf numFmtId="0" fontId="4" fillId="0" borderId="0" xfId="63" applyNumberFormat="1" applyFont="1" applyAlignment="1">
      <alignment horizontal="left"/>
      <protection/>
    </xf>
    <xf numFmtId="221" fontId="4" fillId="0" borderId="19" xfId="63" applyNumberFormat="1" applyFont="1" applyBorder="1" applyAlignment="1">
      <alignment vertical="center"/>
      <protection/>
    </xf>
    <xf numFmtId="176" fontId="4" fillId="0" borderId="19" xfId="63" applyNumberFormat="1" applyFont="1" applyBorder="1" applyAlignment="1">
      <alignment vertical="center"/>
      <protection/>
    </xf>
    <xf numFmtId="176" fontId="4" fillId="0" borderId="24" xfId="63" applyNumberFormat="1" applyBorder="1" applyAlignment="1">
      <alignment horizontal="center" vertical="center" shrinkToFit="1"/>
      <protection/>
    </xf>
    <xf numFmtId="206" fontId="5" fillId="0" borderId="0" xfId="63" applyNumberFormat="1" applyFont="1" applyBorder="1" applyAlignment="1">
      <alignment horizontal="right" vertical="center" shrinkToFit="1"/>
      <protection/>
    </xf>
    <xf numFmtId="206" fontId="4" fillId="0" borderId="0" xfId="63" applyNumberFormat="1" applyFont="1" applyBorder="1" applyAlignment="1">
      <alignment horizontal="right" vertical="center"/>
      <protection/>
    </xf>
    <xf numFmtId="206" fontId="0" fillId="0" borderId="0" xfId="51" applyNumberFormat="1" applyFont="1" applyBorder="1" applyAlignment="1">
      <alignment horizontal="right" vertical="center"/>
    </xf>
    <xf numFmtId="206" fontId="4" fillId="0" borderId="38" xfId="63" applyNumberFormat="1" applyFont="1" applyBorder="1" applyAlignment="1">
      <alignment horizontal="right" vertical="center"/>
      <protection/>
    </xf>
    <xf numFmtId="206" fontId="4" fillId="0" borderId="13" xfId="63" applyNumberFormat="1" applyFont="1" applyBorder="1" applyAlignment="1">
      <alignment horizontal="right" vertical="center"/>
      <protection/>
    </xf>
    <xf numFmtId="3" fontId="4" fillId="0" borderId="0" xfId="63" applyNumberFormat="1" applyFont="1" applyBorder="1" applyAlignment="1">
      <alignment horizontal="right" vertical="center"/>
      <protection/>
    </xf>
    <xf numFmtId="49" fontId="4" fillId="0" borderId="17" xfId="63" applyNumberFormat="1" applyFont="1" applyBorder="1" applyAlignment="1">
      <alignment horizontal="center" vertical="center"/>
      <protection/>
    </xf>
    <xf numFmtId="49" fontId="4" fillId="0" borderId="26" xfId="63" applyNumberFormat="1" applyFont="1" applyBorder="1" applyAlignment="1">
      <alignment horizontal="center" vertical="center"/>
      <protection/>
    </xf>
    <xf numFmtId="0" fontId="5" fillId="0" borderId="11" xfId="63" applyNumberFormat="1" applyFont="1" applyBorder="1" applyAlignment="1" quotePrefix="1">
      <alignment horizontal="center" vertical="center"/>
      <protection/>
    </xf>
    <xf numFmtId="3" fontId="5" fillId="0" borderId="11" xfId="63" applyNumberFormat="1" applyFont="1" applyBorder="1" applyAlignment="1">
      <alignment horizontal="right" vertical="center" shrinkToFit="1"/>
      <protection/>
    </xf>
    <xf numFmtId="200" fontId="5" fillId="0" borderId="11" xfId="63" applyNumberFormat="1" applyFont="1" applyBorder="1" applyAlignment="1">
      <alignment horizontal="right" vertical="center" shrinkToFit="1"/>
      <protection/>
    </xf>
    <xf numFmtId="206" fontId="4" fillId="0" borderId="19" xfId="63" applyNumberFormat="1" applyFont="1" applyBorder="1" applyAlignment="1">
      <alignment horizontal="right" vertical="center"/>
      <protection/>
    </xf>
    <xf numFmtId="206" fontId="4" fillId="0" borderId="0" xfId="63" applyNumberFormat="1" applyFont="1" applyBorder="1" applyAlignment="1">
      <alignment horizontal="right" vertical="center" wrapText="1"/>
      <protection/>
    </xf>
    <xf numFmtId="0" fontId="4" fillId="0" borderId="0" xfId="63" applyNumberFormat="1" applyFont="1" applyBorder="1" applyAlignment="1">
      <alignment horizontal="center" vertical="center" wrapText="1"/>
      <protection/>
    </xf>
    <xf numFmtId="206" fontId="5" fillId="0" borderId="0" xfId="51" applyNumberFormat="1" applyFont="1" applyBorder="1" applyAlignment="1">
      <alignment horizontal="right" vertical="center"/>
    </xf>
    <xf numFmtId="38" fontId="5" fillId="0" borderId="0" xfId="51" applyFont="1" applyBorder="1" applyAlignment="1">
      <alignment vertical="center"/>
    </xf>
    <xf numFmtId="0" fontId="2" fillId="0" borderId="0" xfId="63" applyNumberFormat="1" applyFont="1" applyAlignment="1" quotePrefix="1">
      <alignment horizontal="left" vertical="center"/>
      <protection/>
    </xf>
    <xf numFmtId="0" fontId="4" fillId="0" borderId="17" xfId="63" applyNumberFormat="1" applyFont="1" applyBorder="1" applyAlignment="1">
      <alignment horizontal="center" vertical="center" wrapText="1"/>
      <protection/>
    </xf>
    <xf numFmtId="38" fontId="5" fillId="0" borderId="37" xfId="51" applyFont="1" applyBorder="1" applyAlignment="1">
      <alignment vertical="center"/>
    </xf>
    <xf numFmtId="0" fontId="4" fillId="0" borderId="19" xfId="63" applyNumberFormat="1" applyFont="1" applyBorder="1" applyAlignment="1">
      <alignment horizontal="right" vertical="center"/>
      <protection/>
    </xf>
    <xf numFmtId="38" fontId="0" fillId="0" borderId="0" xfId="51" applyFont="1" applyBorder="1" applyAlignment="1">
      <alignment horizontal="right" vertical="center"/>
    </xf>
    <xf numFmtId="0" fontId="4" fillId="0" borderId="38" xfId="63" applyNumberFormat="1" applyFont="1" applyBorder="1" applyAlignment="1">
      <alignment horizontal="right" vertical="center"/>
      <protection/>
    </xf>
    <xf numFmtId="38" fontId="0" fillId="0" borderId="13" xfId="51" applyFont="1" applyBorder="1" applyAlignment="1">
      <alignment horizontal="right" vertical="center"/>
    </xf>
    <xf numFmtId="0" fontId="4" fillId="0" borderId="0" xfId="63" applyNumberFormat="1" applyAlignment="1">
      <alignment horizontal="right" vertical="center"/>
      <protection/>
    </xf>
    <xf numFmtId="0" fontId="4" fillId="0" borderId="0" xfId="63" applyFont="1" applyAlignment="1">
      <alignment horizontal="left"/>
      <protection/>
    </xf>
    <xf numFmtId="203" fontId="4" fillId="0" borderId="0" xfId="63" applyNumberFormat="1" applyFont="1" applyBorder="1" applyAlignment="1">
      <alignment vertical="center"/>
      <protection/>
    </xf>
    <xf numFmtId="209" fontId="4" fillId="0" borderId="0" xfId="63" applyNumberFormat="1" applyFont="1" applyBorder="1" applyAlignment="1">
      <alignment vertical="center"/>
      <protection/>
    </xf>
    <xf numFmtId="203" fontId="4" fillId="0" borderId="38" xfId="63" applyNumberFormat="1" applyFont="1" applyBorder="1" applyAlignment="1">
      <alignment vertical="center"/>
      <protection/>
    </xf>
    <xf numFmtId="203" fontId="4" fillId="0" borderId="13" xfId="63" applyNumberFormat="1" applyFont="1" applyBorder="1" applyAlignment="1">
      <alignment vertical="center"/>
      <protection/>
    </xf>
    <xf numFmtId="203" fontId="4" fillId="0" borderId="13" xfId="63" applyNumberFormat="1" applyFont="1" applyBorder="1" applyAlignment="1">
      <alignment horizontal="right" vertical="center"/>
      <protection/>
    </xf>
    <xf numFmtId="209" fontId="4" fillId="0" borderId="13" xfId="63" applyNumberFormat="1" applyFont="1" applyBorder="1" applyAlignment="1">
      <alignment vertical="center"/>
      <protection/>
    </xf>
    <xf numFmtId="209" fontId="4" fillId="0" borderId="13" xfId="63" applyNumberFormat="1" applyFont="1" applyBorder="1" applyAlignment="1">
      <alignment horizontal="left" vertical="center"/>
      <protection/>
    </xf>
    <xf numFmtId="203" fontId="4" fillId="0" borderId="13" xfId="63" applyNumberFormat="1" applyBorder="1" applyAlignment="1">
      <alignment horizontal="right" vertical="center"/>
      <protection/>
    </xf>
    <xf numFmtId="0" fontId="4" fillId="0" borderId="0" xfId="63" applyNumberFormat="1" applyFont="1" applyAlignment="1" quotePrefix="1">
      <alignment horizontal="left"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26" xfId="63" applyNumberFormat="1" applyFont="1" applyBorder="1" applyAlignment="1" quotePrefix="1">
      <alignment horizontal="center" vertical="center"/>
      <protection/>
    </xf>
    <xf numFmtId="0" fontId="4" fillId="0" borderId="24" xfId="63" applyNumberFormat="1" applyBorder="1" applyAlignment="1">
      <alignment horizontal="center" vertical="center"/>
      <protection/>
    </xf>
    <xf numFmtId="203" fontId="4" fillId="0" borderId="37" xfId="51" applyNumberFormat="1" applyFont="1" applyBorder="1" applyAlignment="1">
      <alignment vertical="center"/>
    </xf>
    <xf numFmtId="203" fontId="4" fillId="0" borderId="11" xfId="63" applyNumberFormat="1" applyFont="1" applyBorder="1" applyAlignment="1">
      <alignment vertical="center"/>
      <protection/>
    </xf>
    <xf numFmtId="203" fontId="4" fillId="0" borderId="19" xfId="63" applyNumberFormat="1" applyFont="1" applyBorder="1" applyAlignment="1">
      <alignment vertical="center"/>
      <protection/>
    </xf>
    <xf numFmtId="203" fontId="4" fillId="0" borderId="0" xfId="63" applyNumberFormat="1" applyFont="1" applyBorder="1" applyAlignment="1">
      <alignment horizontal="right" vertical="center"/>
      <protection/>
    </xf>
    <xf numFmtId="0" fontId="5" fillId="0" borderId="13" xfId="63" applyNumberFormat="1" applyFont="1" applyBorder="1" applyAlignment="1">
      <alignment horizontal="center" vertical="center"/>
      <protection/>
    </xf>
    <xf numFmtId="203" fontId="5" fillId="0" borderId="38" xfId="63" applyNumberFormat="1" applyFont="1" applyBorder="1" applyAlignment="1">
      <alignment horizontal="center" vertical="center"/>
      <protection/>
    </xf>
    <xf numFmtId="203" fontId="5" fillId="0" borderId="13" xfId="63" applyNumberFormat="1" applyFont="1" applyBorder="1" applyAlignment="1">
      <alignment vertical="center"/>
      <protection/>
    </xf>
    <xf numFmtId="203" fontId="5" fillId="0" borderId="13" xfId="63" applyNumberFormat="1" applyFont="1" applyBorder="1" applyAlignment="1">
      <alignment horizontal="right" vertical="center"/>
      <protection/>
    </xf>
    <xf numFmtId="203" fontId="4" fillId="0" borderId="0" xfId="63" applyNumberFormat="1" applyFont="1" applyAlignment="1">
      <alignment horizontal="left" vertical="center"/>
      <protection/>
    </xf>
    <xf numFmtId="203" fontId="4" fillId="0" borderId="0" xfId="63" applyNumberFormat="1" applyBorder="1" applyAlignment="1">
      <alignment horizontal="right" vertical="center"/>
      <protection/>
    </xf>
    <xf numFmtId="203" fontId="4" fillId="0" borderId="61" xfId="63" applyNumberFormat="1" applyBorder="1" applyAlignment="1">
      <alignment horizontal="center" vertical="center"/>
      <protection/>
    </xf>
    <xf numFmtId="203" fontId="4" fillId="0" borderId="17" xfId="63" applyNumberFormat="1" applyFont="1" applyBorder="1" applyAlignment="1">
      <alignment horizontal="center" vertical="center"/>
      <protection/>
    </xf>
    <xf numFmtId="203" fontId="4" fillId="0" borderId="26" xfId="63" applyNumberFormat="1" applyFont="1" applyBorder="1" applyAlignment="1">
      <alignment horizontal="center" vertical="center"/>
      <protection/>
    </xf>
    <xf numFmtId="203" fontId="4" fillId="0" borderId="37" xfId="63" applyNumberFormat="1" applyFont="1" applyBorder="1" applyAlignment="1">
      <alignment vertical="center"/>
      <protection/>
    </xf>
    <xf numFmtId="203" fontId="5" fillId="0" borderId="38" xfId="63" applyNumberFormat="1" applyFont="1" applyBorder="1" applyAlignment="1">
      <alignment vertical="center"/>
      <protection/>
    </xf>
    <xf numFmtId="203" fontId="4" fillId="0" borderId="0" xfId="63" applyNumberFormat="1" applyFont="1" applyAlignment="1">
      <alignment vertical="center"/>
      <protection/>
    </xf>
    <xf numFmtId="0" fontId="4" fillId="0" borderId="0" xfId="64" applyFont="1" applyAlignment="1">
      <alignment horizontal="left"/>
      <protection/>
    </xf>
    <xf numFmtId="0" fontId="4" fillId="0" borderId="0" xfId="64" applyFont="1" applyAlignment="1">
      <alignment/>
      <protection/>
    </xf>
    <xf numFmtId="0" fontId="4" fillId="0" borderId="0" xfId="64" applyNumberFormat="1" applyFont="1" applyAlignment="1">
      <alignment/>
      <protection/>
    </xf>
    <xf numFmtId="0" fontId="4" fillId="0" borderId="0" xfId="64" applyNumberFormat="1" applyFont="1" applyBorder="1" applyAlignment="1">
      <alignment horizontal="right" vertical="center"/>
      <protection/>
    </xf>
    <xf numFmtId="0" fontId="4" fillId="0" borderId="23" xfId="64" applyNumberFormat="1" applyFont="1" applyBorder="1" applyAlignment="1" quotePrefix="1">
      <alignment horizontal="center" vertical="center"/>
      <protection/>
    </xf>
    <xf numFmtId="0" fontId="4" fillId="0" borderId="26" xfId="64" applyNumberFormat="1" applyFont="1" applyBorder="1" applyAlignment="1">
      <alignment horizontal="center" vertical="center"/>
      <protection/>
    </xf>
    <xf numFmtId="0" fontId="4" fillId="0" borderId="17" xfId="64" applyNumberFormat="1" applyFont="1" applyBorder="1" applyAlignment="1">
      <alignment horizontal="center" vertical="center"/>
      <protection/>
    </xf>
    <xf numFmtId="0" fontId="4" fillId="0" borderId="10" xfId="64" applyNumberFormat="1" applyFont="1" applyBorder="1" applyAlignment="1">
      <alignment vertical="center"/>
      <protection/>
    </xf>
    <xf numFmtId="203" fontId="4" fillId="0" borderId="37" xfId="64" applyNumberFormat="1" applyFont="1" applyBorder="1" applyAlignment="1">
      <alignment horizontal="right" vertical="center"/>
      <protection/>
    </xf>
    <xf numFmtId="203" fontId="4" fillId="0" borderId="11" xfId="64" applyNumberFormat="1" applyFont="1" applyBorder="1" applyAlignment="1">
      <alignment horizontal="right" vertical="center"/>
      <protection/>
    </xf>
    <xf numFmtId="203" fontId="4" fillId="0" borderId="19" xfId="64" applyNumberFormat="1" applyFont="1" applyBorder="1" applyAlignment="1">
      <alignment horizontal="right" vertical="center"/>
      <protection/>
    </xf>
    <xf numFmtId="203" fontId="4" fillId="0" borderId="0" xfId="64" applyNumberFormat="1" applyFont="1" applyBorder="1" applyAlignment="1">
      <alignment horizontal="right" vertical="center"/>
      <protection/>
    </xf>
    <xf numFmtId="0" fontId="5" fillId="0" borderId="12" xfId="64" applyNumberFormat="1" applyFont="1" applyBorder="1" applyAlignment="1">
      <alignment horizontal="center" vertical="center"/>
      <protection/>
    </xf>
    <xf numFmtId="203" fontId="5" fillId="0" borderId="38" xfId="64" applyNumberFormat="1" applyFont="1" applyBorder="1" applyAlignment="1">
      <alignment horizontal="right" vertical="center"/>
      <protection/>
    </xf>
    <xf numFmtId="203" fontId="5" fillId="0" borderId="13" xfId="64" applyNumberFormat="1" applyFont="1" applyBorder="1" applyAlignment="1">
      <alignment horizontal="right" vertical="center"/>
      <protection/>
    </xf>
    <xf numFmtId="0" fontId="5" fillId="0" borderId="0" xfId="64" applyFont="1" applyAlignment="1">
      <alignment/>
      <protection/>
    </xf>
    <xf numFmtId="0" fontId="4" fillId="0" borderId="26" xfId="64" applyNumberFormat="1" applyFont="1" applyBorder="1" applyAlignment="1" quotePrefix="1">
      <alignment horizontal="center" vertical="center"/>
      <protection/>
    </xf>
    <xf numFmtId="0" fontId="4" fillId="0" borderId="61" xfId="64" applyNumberFormat="1" applyFont="1" applyBorder="1" applyAlignment="1">
      <alignment horizontal="center" vertical="center"/>
      <protection/>
    </xf>
    <xf numFmtId="0" fontId="4" fillId="0" borderId="0" xfId="64" applyNumberFormat="1" applyFont="1" applyBorder="1" applyAlignment="1">
      <alignment vertical="center"/>
      <protection/>
    </xf>
    <xf numFmtId="203" fontId="4" fillId="0" borderId="37" xfId="64" applyNumberFormat="1" applyFont="1" applyBorder="1" applyAlignment="1">
      <alignment vertical="center"/>
      <protection/>
    </xf>
    <xf numFmtId="203" fontId="4" fillId="0" borderId="11" xfId="64" applyNumberFormat="1" applyFont="1" applyBorder="1" applyAlignment="1">
      <alignment vertical="center"/>
      <protection/>
    </xf>
    <xf numFmtId="203" fontId="4" fillId="0" borderId="19" xfId="64" applyNumberFormat="1" applyFont="1" applyBorder="1" applyAlignment="1">
      <alignment vertical="center"/>
      <protection/>
    </xf>
    <xf numFmtId="203" fontId="4" fillId="0" borderId="0" xfId="64" applyNumberFormat="1" applyFont="1" applyBorder="1" applyAlignment="1">
      <alignment vertical="center"/>
      <protection/>
    </xf>
    <xf numFmtId="41" fontId="4" fillId="0" borderId="0" xfId="64" applyNumberFormat="1" applyFont="1" applyBorder="1" applyAlignment="1">
      <alignment horizontal="right" vertical="center"/>
      <protection/>
    </xf>
    <xf numFmtId="0" fontId="5" fillId="0" borderId="13" xfId="64" applyNumberFormat="1" applyFont="1" applyBorder="1" applyAlignment="1">
      <alignment horizontal="center" vertical="center"/>
      <protection/>
    </xf>
    <xf numFmtId="203" fontId="5" fillId="0" borderId="38" xfId="64" applyNumberFormat="1" applyFont="1" applyBorder="1" applyAlignment="1">
      <alignment vertical="center"/>
      <protection/>
    </xf>
    <xf numFmtId="203" fontId="5" fillId="0" borderId="13" xfId="64" applyNumberFormat="1" applyFont="1" applyBorder="1" applyAlignment="1">
      <alignment vertical="center"/>
      <protection/>
    </xf>
    <xf numFmtId="0" fontId="35" fillId="0" borderId="0" xfId="64" applyFont="1">
      <alignment vertical="center"/>
      <protection/>
    </xf>
    <xf numFmtId="203" fontId="5" fillId="0" borderId="37" xfId="63" applyNumberFormat="1" applyFont="1" applyBorder="1" applyAlignment="1">
      <alignment horizontal="right" vertical="center"/>
      <protection/>
    </xf>
    <xf numFmtId="203" fontId="5" fillId="0" borderId="11" xfId="63" applyNumberFormat="1" applyFont="1" applyBorder="1" applyAlignment="1">
      <alignment horizontal="right" vertical="center"/>
      <protection/>
    </xf>
    <xf numFmtId="203" fontId="4" fillId="0" borderId="19" xfId="63" applyNumberFormat="1" applyFont="1" applyBorder="1" applyAlignment="1">
      <alignment horizontal="right" vertical="center"/>
      <protection/>
    </xf>
    <xf numFmtId="203" fontId="4" fillId="0" borderId="19" xfId="63" applyNumberFormat="1" applyBorder="1" applyAlignment="1">
      <alignment horizontal="right" vertical="center"/>
      <protection/>
    </xf>
    <xf numFmtId="203" fontId="4" fillId="0" borderId="38" xfId="63" applyNumberFormat="1" applyFont="1" applyBorder="1" applyAlignment="1">
      <alignment horizontal="right" vertical="center"/>
      <protection/>
    </xf>
    <xf numFmtId="0" fontId="4" fillId="0" borderId="0" xfId="63" applyNumberFormat="1" applyAlignment="1" quotePrefix="1">
      <alignment horizontal="left" vertical="center"/>
      <protection/>
    </xf>
    <xf numFmtId="0" fontId="2" fillId="0" borderId="0" xfId="63" applyNumberFormat="1" applyFont="1" applyAlignment="1">
      <alignment vertical="center"/>
      <protection/>
    </xf>
    <xf numFmtId="203" fontId="5" fillId="0" borderId="37" xfId="63" applyNumberFormat="1" applyFont="1" applyBorder="1" applyAlignment="1">
      <alignment vertical="center"/>
      <protection/>
    </xf>
    <xf numFmtId="203" fontId="5" fillId="0" borderId="11" xfId="63" applyNumberFormat="1" applyFont="1" applyBorder="1" applyAlignment="1">
      <alignment vertical="center"/>
      <protection/>
    </xf>
    <xf numFmtId="41" fontId="4" fillId="0" borderId="51" xfId="63" applyNumberFormat="1" applyFont="1" applyBorder="1" applyAlignment="1">
      <alignment vertical="center"/>
      <protection/>
    </xf>
    <xf numFmtId="0" fontId="4" fillId="0" borderId="51" xfId="63" applyFont="1" applyBorder="1" applyAlignment="1">
      <alignment horizontal="center" vertical="center"/>
      <protection/>
    </xf>
    <xf numFmtId="0" fontId="4" fillId="0" borderId="81" xfId="63" applyFont="1" applyBorder="1" applyAlignment="1">
      <alignment vertical="center"/>
      <protection/>
    </xf>
    <xf numFmtId="3" fontId="4" fillId="0" borderId="51" xfId="63" applyNumberFormat="1" applyFont="1" applyBorder="1" applyAlignment="1">
      <alignment vertical="center"/>
      <protection/>
    </xf>
    <xf numFmtId="177" fontId="4" fillId="0" borderId="51" xfId="63" applyNumberFormat="1" applyFont="1" applyBorder="1" applyAlignment="1">
      <alignment vertical="center"/>
      <protection/>
    </xf>
    <xf numFmtId="177" fontId="4" fillId="0" borderId="71" xfId="63" applyNumberFormat="1" applyFont="1" applyBorder="1" applyAlignment="1">
      <alignment vertical="center"/>
      <protection/>
    </xf>
    <xf numFmtId="41" fontId="4" fillId="0" borderId="0" xfId="63" applyNumberFormat="1" applyFont="1" applyAlignment="1">
      <alignment horizontal="right" vertical="center"/>
      <protection/>
    </xf>
    <xf numFmtId="0" fontId="2" fillId="0" borderId="0" xfId="63" applyFont="1" applyAlignment="1">
      <alignment/>
      <protection/>
    </xf>
    <xf numFmtId="0" fontId="4" fillId="0" borderId="11" xfId="63" applyNumberFormat="1" applyFont="1" applyBorder="1" applyAlignment="1">
      <alignment horizontal="right" vertical="center"/>
      <protection/>
    </xf>
    <xf numFmtId="0" fontId="4" fillId="0" borderId="19" xfId="63" applyNumberFormat="1" applyFont="1" applyBorder="1" applyAlignment="1">
      <alignment/>
      <protection/>
    </xf>
    <xf numFmtId="0" fontId="6" fillId="0" borderId="0" xfId="63" applyFont="1" applyAlignment="1">
      <alignment/>
      <protection/>
    </xf>
    <xf numFmtId="3" fontId="4" fillId="0" borderId="19" xfId="63" applyNumberFormat="1" applyFont="1" applyBorder="1" applyAlignment="1">
      <alignment/>
      <protection/>
    </xf>
    <xf numFmtId="10" fontId="4" fillId="0" borderId="19" xfId="63" applyNumberFormat="1" applyFont="1" applyBorder="1" applyAlignment="1">
      <alignment/>
      <protection/>
    </xf>
    <xf numFmtId="0" fontId="4" fillId="0" borderId="0" xfId="63" applyNumberFormat="1" applyFont="1" applyBorder="1" applyAlignment="1">
      <alignment vertical="center" shrinkToFit="1"/>
      <protection/>
    </xf>
    <xf numFmtId="10" fontId="4" fillId="0" borderId="38" xfId="63" applyNumberFormat="1" applyFont="1" applyBorder="1" applyAlignment="1">
      <alignment/>
      <protection/>
    </xf>
    <xf numFmtId="38" fontId="4" fillId="0" borderId="19" xfId="63" applyNumberFormat="1" applyFont="1" applyBorder="1" applyAlignment="1">
      <alignment vertical="center"/>
      <protection/>
    </xf>
    <xf numFmtId="38" fontId="4" fillId="0" borderId="0" xfId="63" applyNumberFormat="1" applyFont="1" applyBorder="1" applyAlignment="1">
      <alignment vertical="center"/>
      <protection/>
    </xf>
    <xf numFmtId="38" fontId="4" fillId="0" borderId="0" xfId="63" applyNumberFormat="1" applyFont="1" applyFill="1" applyBorder="1" applyAlignment="1">
      <alignment vertical="center"/>
      <protection/>
    </xf>
    <xf numFmtId="38" fontId="4" fillId="0" borderId="19" xfId="63" applyNumberFormat="1" applyFont="1" applyFill="1" applyBorder="1" applyAlignment="1">
      <alignment vertical="center"/>
      <protection/>
    </xf>
    <xf numFmtId="38" fontId="4" fillId="0" borderId="0" xfId="63" applyNumberFormat="1" applyFont="1" applyAlignment="1">
      <alignment vertical="center"/>
      <protection/>
    </xf>
    <xf numFmtId="38" fontId="4" fillId="0" borderId="38" xfId="63" applyNumberFormat="1" applyFont="1" applyFill="1" applyBorder="1" applyAlignment="1">
      <alignment vertical="center"/>
      <protection/>
    </xf>
    <xf numFmtId="38" fontId="4" fillId="0" borderId="13" xfId="63" applyNumberFormat="1" applyFont="1" applyFill="1" applyBorder="1" applyAlignment="1">
      <alignment vertical="center"/>
      <protection/>
    </xf>
    <xf numFmtId="0" fontId="5" fillId="0" borderId="0" xfId="63" applyFont="1" applyAlignment="1">
      <alignment horizontal="center"/>
      <protection/>
    </xf>
    <xf numFmtId="0" fontId="9" fillId="0" borderId="10" xfId="63" applyNumberFormat="1" applyFont="1" applyBorder="1" applyAlignment="1">
      <alignment horizontal="left" vertical="center" wrapText="1"/>
      <protection/>
    </xf>
    <xf numFmtId="0" fontId="2" fillId="0" borderId="0" xfId="63" applyNumberFormat="1" applyFont="1" applyAlignment="1">
      <alignment horizontal="left" vertical="center"/>
      <protection/>
    </xf>
    <xf numFmtId="176" fontId="4" fillId="0" borderId="0" xfId="63" applyNumberFormat="1" applyFont="1" applyBorder="1" applyAlignment="1">
      <alignment horizontal="center" vertical="center"/>
      <protection/>
    </xf>
    <xf numFmtId="0" fontId="4" fillId="0" borderId="44" xfId="63" applyNumberFormat="1" applyFont="1" applyFill="1" applyBorder="1" applyAlignment="1">
      <alignment horizontal="center" vertical="center"/>
      <protection/>
    </xf>
    <xf numFmtId="0" fontId="4" fillId="0" borderId="18" xfId="63" applyNumberFormat="1" applyFont="1" applyFill="1" applyBorder="1" applyAlignment="1">
      <alignment horizontal="center" vertical="center"/>
      <protection/>
    </xf>
    <xf numFmtId="38" fontId="5" fillId="0" borderId="11" xfId="51" applyFont="1" applyFill="1" applyBorder="1" applyAlignment="1">
      <alignment vertical="center"/>
    </xf>
    <xf numFmtId="38" fontId="5" fillId="0" borderId="0" xfId="51" applyFont="1" applyFill="1" applyAlignment="1">
      <alignment vertical="center"/>
    </xf>
    <xf numFmtId="0" fontId="4" fillId="0" borderId="0" xfId="63" applyFont="1" applyFill="1" applyAlignment="1">
      <alignment vertical="center"/>
      <protection/>
    </xf>
    <xf numFmtId="0" fontId="2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NumberFormat="1" applyFont="1" applyBorder="1" applyAlignment="1">
      <alignment horizontal="right" vertical="center"/>
      <protection/>
    </xf>
    <xf numFmtId="0" fontId="4" fillId="0" borderId="0" xfId="65" applyFont="1" applyBorder="1" applyAlignment="1">
      <alignment horizontal="right" vertical="center"/>
      <protection/>
    </xf>
    <xf numFmtId="0" fontId="4" fillId="0" borderId="16" xfId="65" applyNumberFormat="1" applyFont="1" applyBorder="1" applyAlignment="1" quotePrefix="1">
      <alignment horizontal="center" vertical="center"/>
      <protection/>
    </xf>
    <xf numFmtId="0" fontId="5" fillId="0" borderId="16" xfId="65" applyNumberFormat="1" applyFont="1" applyBorder="1" applyAlignment="1">
      <alignment horizontal="center" vertical="center"/>
      <protection/>
    </xf>
    <xf numFmtId="203" fontId="4" fillId="0" borderId="37" xfId="65" applyNumberFormat="1" applyFont="1" applyBorder="1" applyAlignment="1">
      <alignment vertical="center"/>
      <protection/>
    </xf>
    <xf numFmtId="203" fontId="4" fillId="0" borderId="11" xfId="65" applyNumberFormat="1" applyFont="1" applyBorder="1" applyAlignment="1">
      <alignment vertical="center"/>
      <protection/>
    </xf>
    <xf numFmtId="0" fontId="4" fillId="0" borderId="11" xfId="65" applyFont="1" applyBorder="1" applyAlignment="1">
      <alignment vertical="center"/>
      <protection/>
    </xf>
    <xf numFmtId="0" fontId="5" fillId="0" borderId="10" xfId="65" applyNumberFormat="1" applyFont="1" applyBorder="1" applyAlignment="1">
      <alignment horizontal="center" vertical="center"/>
      <protection/>
    </xf>
    <xf numFmtId="222" fontId="5" fillId="0" borderId="19" xfId="65" applyNumberFormat="1" applyFont="1" applyBorder="1" applyAlignment="1">
      <alignment vertical="center"/>
      <protection/>
    </xf>
    <xf numFmtId="222" fontId="5" fillId="0" borderId="0" xfId="65" applyNumberFormat="1" applyFont="1" applyBorder="1" applyAlignment="1">
      <alignment vertical="center"/>
      <protection/>
    </xf>
    <xf numFmtId="0" fontId="4" fillId="0" borderId="10" xfId="65" applyNumberFormat="1" applyFont="1" applyBorder="1" applyAlignment="1">
      <alignment vertical="center"/>
      <protection/>
    </xf>
    <xf numFmtId="222" fontId="4" fillId="0" borderId="19" xfId="65" applyNumberFormat="1" applyFont="1" applyBorder="1" applyAlignment="1">
      <alignment vertical="center"/>
      <protection/>
    </xf>
    <xf numFmtId="222" fontId="4" fillId="0" borderId="0" xfId="65" applyNumberFormat="1" applyFont="1" applyBorder="1" applyAlignment="1">
      <alignment vertical="center"/>
      <protection/>
    </xf>
    <xf numFmtId="0" fontId="4" fillId="0" borderId="0" xfId="65" applyNumberFormat="1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2" xfId="65" applyNumberFormat="1" applyFont="1" applyBorder="1" applyAlignment="1">
      <alignment vertical="center"/>
      <protection/>
    </xf>
    <xf numFmtId="222" fontId="4" fillId="0" borderId="38" xfId="65" applyNumberFormat="1" applyFont="1" applyBorder="1" applyAlignment="1">
      <alignment vertical="center"/>
      <protection/>
    </xf>
    <xf numFmtId="222" fontId="4" fillId="0" borderId="13" xfId="65" applyNumberFormat="1" applyFont="1" applyBorder="1" applyAlignment="1">
      <alignment vertical="center"/>
      <protection/>
    </xf>
    <xf numFmtId="0" fontId="4" fillId="0" borderId="19" xfId="65" applyFont="1" applyBorder="1" applyAlignment="1">
      <alignment vertical="center"/>
      <protection/>
    </xf>
    <xf numFmtId="222" fontId="4" fillId="0" borderId="0" xfId="65" applyNumberFormat="1" applyFont="1" applyBorder="1" applyAlignment="1">
      <alignment horizontal="right" vertical="center"/>
      <protection/>
    </xf>
    <xf numFmtId="0" fontId="4" fillId="0" borderId="0" xfId="65" applyNumberFormat="1" applyFont="1" applyBorder="1" applyAlignment="1" quotePrefix="1">
      <alignment horizontal="right" vertical="center"/>
      <protection/>
    </xf>
    <xf numFmtId="0" fontId="4" fillId="0" borderId="0" xfId="65" applyNumberFormat="1" applyFont="1" applyAlignment="1">
      <alignment vertical="center"/>
      <protection/>
    </xf>
    <xf numFmtId="0" fontId="4" fillId="0" borderId="10" xfId="63" applyNumberFormat="1" applyFont="1" applyBorder="1" applyAlignment="1">
      <alignment vertical="center" shrinkToFit="1"/>
      <protection/>
    </xf>
    <xf numFmtId="0" fontId="4" fillId="0" borderId="10" xfId="63" applyNumberFormat="1" applyFont="1" applyBorder="1" applyAlignment="1">
      <alignment horizontal="left" vertical="center" shrinkToFit="1"/>
      <protection/>
    </xf>
    <xf numFmtId="0" fontId="9" fillId="0" borderId="10" xfId="63" applyNumberFormat="1" applyFont="1" applyBorder="1" applyAlignment="1">
      <alignment horizontal="left" vertical="center" shrinkToFit="1"/>
      <protection/>
    </xf>
    <xf numFmtId="0" fontId="5" fillId="0" borderId="0" xfId="65" applyNumberFormat="1" applyFont="1" applyBorder="1" applyAlignment="1">
      <alignment horizontal="center"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4" fillId="0" borderId="6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4" fillId="0" borderId="10" xfId="63" applyNumberFormat="1" applyBorder="1" applyAlignment="1">
      <alignment horizontal="distributed" vertical="center"/>
      <protection/>
    </xf>
    <xf numFmtId="0" fontId="4" fillId="0" borderId="0" xfId="63" applyBorder="1" applyAlignment="1" quotePrefix="1">
      <alignment horizontal="right" vertical="center"/>
      <protection/>
    </xf>
    <xf numFmtId="41" fontId="4" fillId="0" borderId="0" xfId="63" applyNumberFormat="1" applyFont="1" applyBorder="1" applyAlignment="1">
      <alignment horizontal="right" vertical="center"/>
      <protection/>
    </xf>
    <xf numFmtId="0" fontId="4" fillId="0" borderId="12" xfId="63" applyNumberFormat="1" applyBorder="1" applyAlignment="1">
      <alignment horizontal="distributed" vertical="center"/>
      <protection/>
    </xf>
    <xf numFmtId="0" fontId="4" fillId="0" borderId="0" xfId="63" applyFont="1" applyBorder="1" applyAlignment="1" quotePrefix="1">
      <alignment horizontal="right" vertical="center"/>
      <protection/>
    </xf>
    <xf numFmtId="0" fontId="4" fillId="0" borderId="25" xfId="63" applyNumberFormat="1" applyFont="1" applyFill="1" applyBorder="1" applyAlignment="1">
      <alignment horizontal="center" vertical="center"/>
      <protection/>
    </xf>
    <xf numFmtId="0" fontId="4" fillId="0" borderId="11" xfId="63" applyNumberFormat="1" applyBorder="1" applyAlignment="1">
      <alignment horizontal="left" vertical="center"/>
      <protection/>
    </xf>
    <xf numFmtId="0" fontId="4" fillId="0" borderId="11" xfId="63" applyNumberFormat="1" applyFont="1" applyBorder="1" applyAlignment="1">
      <alignment/>
      <protection/>
    </xf>
    <xf numFmtId="0" fontId="4" fillId="0" borderId="11" xfId="63" applyFont="1" applyBorder="1" applyAlignment="1" quotePrefix="1">
      <alignment horizontal="right" vertical="center"/>
      <protection/>
    </xf>
    <xf numFmtId="0" fontId="6" fillId="0" borderId="0" xfId="63" applyNumberFormat="1" applyFont="1" applyFill="1" applyBorder="1" applyAlignment="1">
      <alignment vertical="center"/>
      <protection/>
    </xf>
    <xf numFmtId="0" fontId="4" fillId="0" borderId="0" xfId="63" applyFont="1" applyAlignment="1">
      <alignment horizontal="left" vertical="top"/>
      <protection/>
    </xf>
    <xf numFmtId="41" fontId="4" fillId="0" borderId="11" xfId="63" applyNumberFormat="1" applyFont="1" applyBorder="1" applyAlignment="1">
      <alignment/>
      <protection/>
    </xf>
    <xf numFmtId="0" fontId="4" fillId="0" borderId="24" xfId="63" applyNumberFormat="1" applyFont="1" applyBorder="1" applyAlignment="1">
      <alignment horizontal="center" vertical="center" shrinkToFit="1"/>
      <protection/>
    </xf>
    <xf numFmtId="0" fontId="4" fillId="0" borderId="17" xfId="63" applyNumberFormat="1" applyFont="1" applyBorder="1" applyAlignment="1">
      <alignment horizontal="center" vertical="center" shrinkToFit="1"/>
      <protection/>
    </xf>
    <xf numFmtId="0" fontId="4" fillId="0" borderId="25" xfId="63" applyNumberFormat="1" applyFont="1" applyBorder="1" applyAlignment="1">
      <alignment horizontal="center" vertical="center" shrinkToFit="1"/>
      <protection/>
    </xf>
    <xf numFmtId="41" fontId="4" fillId="0" borderId="11" xfId="63" applyNumberFormat="1" applyFont="1" applyBorder="1" applyAlignment="1">
      <alignment horizontal="center" vertical="center"/>
      <protection/>
    </xf>
    <xf numFmtId="41" fontId="2" fillId="0" borderId="0" xfId="63" applyNumberFormat="1" applyFont="1" applyAlignment="1">
      <alignment horizontal="left" vertical="center"/>
      <protection/>
    </xf>
    <xf numFmtId="41" fontId="4" fillId="0" borderId="0" xfId="63" applyNumberFormat="1" applyBorder="1" applyAlignment="1" quotePrefix="1">
      <alignment horizontal="right" vertical="center"/>
      <protection/>
    </xf>
    <xf numFmtId="41" fontId="4" fillId="0" borderId="17" xfId="63" applyNumberFormat="1" applyFont="1" applyBorder="1" applyAlignment="1">
      <alignment horizontal="center" vertical="center"/>
      <protection/>
    </xf>
    <xf numFmtId="41" fontId="4" fillId="0" borderId="25" xfId="63" applyNumberFormat="1" applyFont="1" applyBorder="1" applyAlignment="1">
      <alignment horizontal="center" vertical="center"/>
      <protection/>
    </xf>
    <xf numFmtId="41" fontId="5" fillId="0" borderId="11" xfId="63" applyNumberFormat="1" applyFont="1" applyBorder="1" applyAlignment="1">
      <alignment horizontal="center" vertical="center"/>
      <protection/>
    </xf>
    <xf numFmtId="41" fontId="4" fillId="0" borderId="0" xfId="63" applyNumberFormat="1" applyBorder="1" applyAlignment="1">
      <alignment horizontal="center" vertical="center"/>
      <protection/>
    </xf>
    <xf numFmtId="41" fontId="4" fillId="0" borderId="11" xfId="63" applyNumberFormat="1" applyFont="1" applyBorder="1" applyAlignment="1">
      <alignment horizontal="right" vertical="center"/>
      <protection/>
    </xf>
    <xf numFmtId="41" fontId="4" fillId="0" borderId="26" xfId="63" applyNumberFormat="1" applyFont="1" applyBorder="1" applyAlignment="1">
      <alignment horizontal="center" vertical="center"/>
      <protection/>
    </xf>
    <xf numFmtId="41" fontId="4" fillId="0" borderId="24" xfId="63" applyNumberFormat="1" applyFont="1" applyBorder="1" applyAlignment="1">
      <alignment horizontal="center"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4" fillId="0" borderId="6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176" fontId="4" fillId="0" borderId="25" xfId="63" applyNumberFormat="1" applyBorder="1" applyAlignment="1" quotePrefix="1">
      <alignment horizontal="center" vertical="center"/>
      <protection/>
    </xf>
    <xf numFmtId="0" fontId="4" fillId="0" borderId="20" xfId="63" applyNumberFormat="1" applyFont="1" applyBorder="1" applyAlignment="1">
      <alignment horizontal="center" vertical="center"/>
      <protection/>
    </xf>
    <xf numFmtId="0" fontId="4" fillId="0" borderId="14" xfId="63" applyNumberFormat="1" applyFont="1" applyBorder="1" applyAlignment="1">
      <alignment horizontal="center" vertical="center"/>
      <protection/>
    </xf>
    <xf numFmtId="0" fontId="4" fillId="0" borderId="16" xfId="63" applyNumberFormat="1" applyFont="1" applyBorder="1" applyAlignment="1">
      <alignment horizontal="center" vertical="center"/>
      <protection/>
    </xf>
    <xf numFmtId="0" fontId="4" fillId="0" borderId="10" xfId="63" applyNumberFormat="1" applyFont="1" applyBorder="1" applyAlignment="1">
      <alignment horizontal="center" vertical="center"/>
      <protection/>
    </xf>
    <xf numFmtId="176" fontId="0" fillId="0" borderId="0" xfId="0" applyNumberFormat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1" fontId="4" fillId="0" borderId="38" xfId="63" applyNumberFormat="1" applyFont="1" applyBorder="1" applyAlignment="1">
      <alignment vertical="center"/>
      <protection/>
    </xf>
    <xf numFmtId="221" fontId="2" fillId="0" borderId="0" xfId="63" applyNumberFormat="1" applyFont="1" applyAlignment="1">
      <alignment horizontal="left" vertical="center"/>
      <protection/>
    </xf>
    <xf numFmtId="221" fontId="5" fillId="0" borderId="0" xfId="63" applyNumberFormat="1" applyFont="1" applyAlignment="1">
      <alignment horizontal="center" vertical="center"/>
      <protection/>
    </xf>
    <xf numFmtId="221" fontId="4" fillId="0" borderId="0" xfId="63" applyNumberFormat="1" applyBorder="1" applyAlignment="1" quotePrefix="1">
      <alignment horizontal="right" vertical="center"/>
      <protection/>
    </xf>
    <xf numFmtId="221" fontId="4" fillId="0" borderId="61" xfId="63" applyNumberFormat="1" applyBorder="1" applyAlignment="1">
      <alignment horizontal="center" vertical="center"/>
      <protection/>
    </xf>
    <xf numFmtId="221" fontId="4" fillId="0" borderId="25" xfId="63" applyNumberFormat="1" applyBorder="1" applyAlignment="1" quotePrefix="1">
      <alignment horizontal="center" vertical="center"/>
      <protection/>
    </xf>
    <xf numFmtId="221" fontId="4" fillId="0" borderId="37" xfId="63" applyNumberFormat="1" applyFont="1" applyBorder="1" applyAlignment="1">
      <alignment vertical="center"/>
      <protection/>
    </xf>
    <xf numFmtId="221" fontId="4" fillId="0" borderId="11" xfId="63" applyNumberFormat="1" applyFont="1" applyBorder="1" applyAlignment="1">
      <alignment vertical="center"/>
      <protection/>
    </xf>
    <xf numFmtId="221" fontId="4" fillId="0" borderId="78" xfId="63" applyNumberFormat="1" applyFont="1" applyBorder="1" applyAlignment="1">
      <alignment horizontal="center" vertical="center"/>
      <protection/>
    </xf>
    <xf numFmtId="221" fontId="4" fillId="0" borderId="18" xfId="63" applyNumberFormat="1" applyFont="1" applyBorder="1" applyAlignment="1">
      <alignment horizontal="center" vertical="center"/>
      <protection/>
    </xf>
    <xf numFmtId="221" fontId="4" fillId="0" borderId="0" xfId="63" applyNumberFormat="1" applyFont="1" applyBorder="1" applyAlignment="1" quotePrefix="1">
      <alignment horizontal="right" vertical="center"/>
      <protection/>
    </xf>
    <xf numFmtId="0" fontId="4" fillId="0" borderId="13" xfId="63" applyBorder="1">
      <alignment vertical="center"/>
      <protection/>
    </xf>
    <xf numFmtId="212" fontId="2" fillId="0" borderId="0" xfId="0" applyNumberFormat="1" applyFont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0" fillId="0" borderId="0" xfId="0" applyNumberFormat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0" fillId="0" borderId="13" xfId="0" applyNumberFormat="1" applyBorder="1" applyAlignment="1" quotePrefix="1">
      <alignment horizontal="center" vertical="center" shrinkToFit="1"/>
    </xf>
    <xf numFmtId="0" fontId="4" fillId="0" borderId="38" xfId="0" applyFont="1" applyBorder="1" applyAlignment="1">
      <alignment vertical="center"/>
    </xf>
    <xf numFmtId="41" fontId="5" fillId="0" borderId="0" xfId="63" applyNumberFormat="1" applyFont="1" applyBorder="1" applyAlignment="1">
      <alignment vertical="center"/>
      <protection/>
    </xf>
    <xf numFmtId="0" fontId="4" fillId="0" borderId="0" xfId="63" applyNumberFormat="1" applyFill="1" applyBorder="1" applyAlignment="1">
      <alignment vertical="center"/>
      <protection/>
    </xf>
    <xf numFmtId="212" fontId="0" fillId="0" borderId="0" xfId="0" applyNumberFormat="1" applyAlignment="1">
      <alignment horizontal="right" vertical="center"/>
    </xf>
    <xf numFmtId="212" fontId="0" fillId="0" borderId="0" xfId="0" applyNumberFormat="1" applyBorder="1" applyAlignment="1">
      <alignment vertical="center"/>
    </xf>
    <xf numFmtId="213" fontId="0" fillId="0" borderId="37" xfId="0" applyNumberFormat="1" applyBorder="1" applyAlignment="1">
      <alignment vertical="center"/>
    </xf>
    <xf numFmtId="213" fontId="0" fillId="0" borderId="11" xfId="0" applyNumberFormat="1" applyBorder="1" applyAlignment="1">
      <alignment vertical="center"/>
    </xf>
    <xf numFmtId="213" fontId="0" fillId="0" borderId="0" xfId="0" applyNumberFormat="1" applyBorder="1" applyAlignment="1">
      <alignment vertical="center"/>
    </xf>
    <xf numFmtId="212" fontId="4" fillId="0" borderId="0" xfId="0" applyNumberFormat="1" applyFont="1" applyBorder="1" applyAlignment="1">
      <alignment horizontal="right" vertical="center"/>
    </xf>
    <xf numFmtId="0" fontId="4" fillId="0" borderId="13" xfId="63" applyBorder="1" applyAlignment="1" quotePrefix="1">
      <alignment horizontal="right" vertical="center"/>
      <protection/>
    </xf>
    <xf numFmtId="0" fontId="4" fillId="0" borderId="11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212" fontId="0" fillId="0" borderId="0" xfId="0" applyNumberFormat="1" applyBorder="1" applyAlignment="1">
      <alignment horizontal="right" vertical="center"/>
    </xf>
    <xf numFmtId="212" fontId="5" fillId="0" borderId="0" xfId="0" applyNumberFormat="1" applyFont="1" applyBorder="1" applyAlignment="1">
      <alignment vertical="center"/>
    </xf>
    <xf numFmtId="213" fontId="0" fillId="0" borderId="19" xfId="0" applyNumberFormat="1" applyBorder="1" applyAlignment="1">
      <alignment vertical="center"/>
    </xf>
    <xf numFmtId="212" fontId="4" fillId="0" borderId="13" xfId="0" applyNumberFormat="1" applyFont="1" applyBorder="1" applyAlignment="1">
      <alignment horizontal="right" vertical="center"/>
    </xf>
    <xf numFmtId="212" fontId="4" fillId="0" borderId="0" xfId="0" applyNumberFormat="1" applyFont="1" applyBorder="1" applyAlignment="1" quotePrefix="1">
      <alignment vertical="center"/>
    </xf>
    <xf numFmtId="212" fontId="4" fillId="0" borderId="0" xfId="0" applyNumberFormat="1" applyFont="1" applyAlignment="1">
      <alignment horizontal="right" vertical="center"/>
    </xf>
    <xf numFmtId="0" fontId="4" fillId="0" borderId="0" xfId="63" applyNumberFormat="1" applyFont="1" applyBorder="1" applyAlignment="1">
      <alignment horizontal="center" vertical="center"/>
      <protection/>
    </xf>
    <xf numFmtId="176" fontId="4" fillId="0" borderId="24" xfId="63" applyNumberFormat="1" applyBorder="1" applyAlignment="1" quotePrefix="1">
      <alignment horizontal="center" vertical="center"/>
      <protection/>
    </xf>
    <xf numFmtId="0" fontId="4" fillId="0" borderId="12" xfId="63" applyNumberFormat="1" applyFont="1" applyBorder="1" applyAlignment="1">
      <alignment horizontal="center" vertical="center"/>
      <protection/>
    </xf>
    <xf numFmtId="203" fontId="4" fillId="0" borderId="11" xfId="63" applyNumberFormat="1" applyFont="1" applyBorder="1" applyAlignment="1">
      <alignment horizontal="right" vertical="center"/>
      <protection/>
    </xf>
    <xf numFmtId="0" fontId="4" fillId="0" borderId="0" xfId="63" applyNumberFormat="1" applyFont="1" applyFill="1" applyBorder="1" applyAlignment="1">
      <alignment horizontal="left" vertical="center"/>
      <protection/>
    </xf>
    <xf numFmtId="200" fontId="4" fillId="0" borderId="0" xfId="63" applyNumberFormat="1" applyFont="1" applyBorder="1" applyAlignment="1">
      <alignment vertical="center"/>
      <protection/>
    </xf>
    <xf numFmtId="176" fontId="4" fillId="0" borderId="0" xfId="63" applyNumberFormat="1" applyFont="1" applyBorder="1" applyAlignment="1">
      <alignment vertical="center"/>
      <protection/>
    </xf>
    <xf numFmtId="0" fontId="4" fillId="0" borderId="2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 quotePrefix="1">
      <alignment horizontal="center" vertical="center"/>
    </xf>
    <xf numFmtId="41" fontId="0" fillId="0" borderId="19" xfId="0" applyNumberFormat="1" applyBorder="1" applyAlignment="1">
      <alignment vertical="center"/>
    </xf>
    <xf numFmtId="176" fontId="0" fillId="0" borderId="12" xfId="0" applyNumberFormat="1" applyBorder="1" applyAlignment="1" quotePrefix="1">
      <alignment horizontal="center" vertical="center"/>
    </xf>
    <xf numFmtId="41" fontId="0" fillId="0" borderId="38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6" fontId="0" fillId="0" borderId="81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76" fontId="0" fillId="0" borderId="17" xfId="0" applyNumberFormat="1" applyBorder="1" applyAlignment="1" quotePrefix="1">
      <alignment horizontal="center" vertical="center"/>
    </xf>
    <xf numFmtId="0" fontId="6" fillId="0" borderId="0" xfId="63" applyFont="1" applyAlignment="1">
      <alignment vertical="center"/>
      <protection/>
    </xf>
    <xf numFmtId="0" fontId="6" fillId="0" borderId="0" xfId="63" applyNumberFormat="1" applyFont="1" applyAlignment="1">
      <alignment vertical="center"/>
      <protection/>
    </xf>
    <xf numFmtId="0" fontId="4" fillId="0" borderId="13" xfId="63" applyNumberFormat="1" applyBorder="1" applyAlignment="1">
      <alignment horizontal="center"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4" fillId="0" borderId="13" xfId="0" applyNumberFormat="1" applyFont="1" applyBorder="1" applyAlignment="1">
      <alignment horizontal="right" vertical="center"/>
    </xf>
    <xf numFmtId="0" fontId="4" fillId="0" borderId="11" xfId="63" applyNumberFormat="1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center" vertical="center"/>
      <protection/>
    </xf>
    <xf numFmtId="0" fontId="4" fillId="0" borderId="0" xfId="63" applyBorder="1" applyAlignment="1">
      <alignment vertical="center"/>
      <protection/>
    </xf>
    <xf numFmtId="0" fontId="4" fillId="0" borderId="7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Border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63" applyNumberFormat="1" applyFont="1" applyBorder="1" applyAlignment="1">
      <alignment horizontal="center" vertical="center"/>
      <protection/>
    </xf>
    <xf numFmtId="0" fontId="4" fillId="0" borderId="4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4" fillId="0" borderId="0" xfId="63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41" fontId="4" fillId="0" borderId="19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right" vertical="center"/>
    </xf>
    <xf numFmtId="176" fontId="0" fillId="0" borderId="10" xfId="0" applyNumberFormat="1" applyBorder="1" applyAlignment="1" quotePrefix="1">
      <alignment horizontal="center" vertical="center" shrinkToFit="1"/>
    </xf>
    <xf numFmtId="0" fontId="0" fillId="0" borderId="10" xfId="0" applyNumberFormat="1" applyFill="1" applyBorder="1" applyAlignment="1">
      <alignment horizontal="distributed" vertical="center"/>
    </xf>
    <xf numFmtId="0" fontId="7" fillId="0" borderId="10" xfId="0" applyNumberFormat="1" applyFont="1" applyFill="1" applyBorder="1" applyAlignment="1">
      <alignment horizontal="distributed" vertical="center"/>
    </xf>
    <xf numFmtId="0" fontId="11" fillId="0" borderId="10" xfId="0" applyNumberFormat="1" applyFont="1" applyBorder="1" applyAlignment="1">
      <alignment horizontal="distributed" vertical="center" shrinkToFit="1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NumberFormat="1" applyFont="1" applyBorder="1" applyAlignment="1">
      <alignment vertical="center"/>
    </xf>
    <xf numFmtId="0" fontId="0" fillId="0" borderId="26" xfId="0" applyNumberFormat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8" xfId="0" applyNumberFormat="1" applyFont="1" applyBorder="1" applyAlignment="1">
      <alignment vertical="center" shrinkToFit="1"/>
    </xf>
    <xf numFmtId="0" fontId="4" fillId="0" borderId="69" xfId="0" applyNumberFormat="1" applyFont="1" applyBorder="1" applyAlignment="1">
      <alignment vertical="center" shrinkToFit="1"/>
    </xf>
    <xf numFmtId="0" fontId="0" fillId="0" borderId="44" xfId="0" applyNumberFormat="1" applyBorder="1" applyAlignment="1">
      <alignment horizontal="center" vertical="center" shrinkToFit="1"/>
    </xf>
    <xf numFmtId="0" fontId="0" fillId="0" borderId="14" xfId="0" applyNumberFormat="1" applyBorder="1" applyAlignment="1" quotePrefix="1">
      <alignment horizontal="center" vertical="center" shrinkToFit="1"/>
    </xf>
    <xf numFmtId="0" fontId="0" fillId="0" borderId="18" xfId="0" applyNumberFormat="1" applyBorder="1" applyAlignment="1" quotePrefix="1">
      <alignment horizontal="center" vertical="center" shrinkToFit="1"/>
    </xf>
    <xf numFmtId="0" fontId="4" fillId="0" borderId="0" xfId="0" applyFont="1" applyAlignment="1">
      <alignment vertical="center" shrinkToFit="1"/>
    </xf>
    <xf numFmtId="41" fontId="0" fillId="0" borderId="30" xfId="0" applyNumberFormat="1" applyBorder="1" applyAlignment="1">
      <alignment horizontal="center" vertical="center" shrinkToFit="1"/>
    </xf>
    <xf numFmtId="41" fontId="4" fillId="0" borderId="10" xfId="0" applyNumberFormat="1" applyFont="1" applyBorder="1" applyAlignment="1">
      <alignment horizontal="center" vertical="center" shrinkToFit="1"/>
    </xf>
    <xf numFmtId="41" fontId="0" fillId="0" borderId="43" xfId="0" applyNumberForma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41" fontId="4" fillId="0" borderId="29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3" xfId="0" applyNumberFormat="1" applyBorder="1" applyAlignment="1" quotePrefix="1">
      <alignment horizontal="center" vertical="center"/>
    </xf>
    <xf numFmtId="176" fontId="0" fillId="0" borderId="12" xfId="0" applyNumberFormat="1" applyBorder="1" applyAlignment="1" quotePrefix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176" fontId="0" fillId="0" borderId="41" xfId="0" applyNumberFormat="1" applyBorder="1" applyAlignment="1" quotePrefix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1" xfId="63" applyNumberFormat="1" applyFont="1" applyBorder="1" applyAlignment="1" quotePrefix="1">
      <alignment horizontal="left" vertical="center"/>
      <protection/>
    </xf>
    <xf numFmtId="179" fontId="4" fillId="0" borderId="0" xfId="63" applyNumberFormat="1" applyFont="1" applyBorder="1" applyAlignment="1">
      <alignment vertical="center"/>
      <protection/>
    </xf>
    <xf numFmtId="0" fontId="4" fillId="0" borderId="13" xfId="63" applyNumberFormat="1" applyFont="1" applyBorder="1" applyAlignment="1" quotePrefix="1">
      <alignment horizontal="left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9" fillId="0" borderId="60" xfId="63" applyNumberFormat="1" applyFont="1" applyBorder="1" applyAlignment="1">
      <alignment horizontal="center" vertical="center"/>
      <protection/>
    </xf>
    <xf numFmtId="0" fontId="9" fillId="0" borderId="60" xfId="63" applyFont="1" applyBorder="1" applyAlignment="1">
      <alignment horizontal="center" vertical="center"/>
      <protection/>
    </xf>
    <xf numFmtId="0" fontId="9" fillId="0" borderId="41" xfId="63" applyNumberFormat="1" applyFont="1" applyBorder="1" applyAlignment="1">
      <alignment horizontal="center" vertical="center"/>
      <protection/>
    </xf>
    <xf numFmtId="0" fontId="9" fillId="0" borderId="55" xfId="63" applyNumberFormat="1" applyFont="1" applyBorder="1" applyAlignment="1">
      <alignment horizontal="center" vertical="center" textRotation="255"/>
      <protection/>
    </xf>
    <xf numFmtId="0" fontId="9" fillId="0" borderId="51" xfId="63" applyNumberFormat="1" applyFont="1" applyBorder="1" applyAlignment="1">
      <alignment horizontal="center" vertical="center" textRotation="255"/>
      <protection/>
    </xf>
    <xf numFmtId="0" fontId="9" fillId="0" borderId="54" xfId="63" applyFont="1" applyBorder="1" applyAlignment="1">
      <alignment horizontal="center" vertical="center"/>
      <protection/>
    </xf>
    <xf numFmtId="0" fontId="9" fillId="0" borderId="54" xfId="63" applyNumberFormat="1" applyFont="1" applyBorder="1" applyAlignment="1">
      <alignment horizontal="center" vertical="center"/>
      <protection/>
    </xf>
    <xf numFmtId="0" fontId="4" fillId="0" borderId="13" xfId="63" applyNumberFormat="1" applyBorder="1" applyAlignment="1">
      <alignment vertical="center"/>
      <protection/>
    </xf>
    <xf numFmtId="0" fontId="4" fillId="0" borderId="0" xfId="63" applyAlignment="1">
      <alignment horizontal="left" vertical="center" wrapText="1"/>
      <protection/>
    </xf>
    <xf numFmtId="0" fontId="4" fillId="0" borderId="13" xfId="63" applyNumberFormat="1" applyBorder="1" applyAlignment="1" quotePrefix="1">
      <alignment vertical="center"/>
      <protection/>
    </xf>
    <xf numFmtId="0" fontId="4" fillId="0" borderId="13" xfId="63" applyBorder="1" applyAlignment="1">
      <alignment vertical="center"/>
      <protection/>
    </xf>
    <xf numFmtId="0" fontId="4" fillId="0" borderId="13" xfId="63" applyBorder="1" applyAlignment="1" quotePrefix="1">
      <alignment horizontal="right" vertical="center"/>
      <protection/>
    </xf>
    <xf numFmtId="3" fontId="4" fillId="0" borderId="37" xfId="63" applyNumberFormat="1" applyFont="1" applyFill="1" applyBorder="1" applyAlignment="1">
      <alignment vertical="center"/>
      <protection/>
    </xf>
    <xf numFmtId="3" fontId="4" fillId="0" borderId="11" xfId="63" applyNumberFormat="1" applyFont="1" applyFill="1" applyBorder="1" applyAlignment="1">
      <alignment vertical="center"/>
      <protection/>
    </xf>
    <xf numFmtId="3" fontId="4" fillId="0" borderId="0" xfId="63" applyNumberFormat="1" applyFont="1" applyFill="1" applyBorder="1" applyAlignment="1">
      <alignment vertical="center"/>
      <protection/>
    </xf>
    <xf numFmtId="0" fontId="4" fillId="0" borderId="19" xfId="63" applyNumberFormat="1" applyFont="1" applyFill="1" applyBorder="1" applyAlignment="1">
      <alignment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3" fontId="4" fillId="0" borderId="19" xfId="63" applyNumberFormat="1" applyFont="1" applyFill="1" applyBorder="1" applyAlignment="1">
      <alignment vertical="center"/>
      <protection/>
    </xf>
    <xf numFmtId="3" fontId="4" fillId="0" borderId="38" xfId="63" applyNumberFormat="1" applyFont="1" applyFill="1" applyBorder="1" applyAlignment="1">
      <alignment vertical="center"/>
      <protection/>
    </xf>
    <xf numFmtId="3" fontId="4" fillId="0" borderId="13" xfId="63" applyNumberFormat="1" applyFont="1" applyFill="1" applyBorder="1" applyAlignment="1">
      <alignment horizontal="right" vertical="center"/>
      <protection/>
    </xf>
    <xf numFmtId="41" fontId="4" fillId="0" borderId="3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41" fontId="4" fillId="0" borderId="43" xfId="0" applyNumberFormat="1" applyFont="1" applyFill="1" applyBorder="1" applyAlignment="1">
      <alignment vertical="center"/>
    </xf>
    <xf numFmtId="183" fontId="5" fillId="0" borderId="37" xfId="0" applyNumberFormat="1" applyFont="1" applyBorder="1" applyAlignment="1">
      <alignment horizontal="right" vertical="center"/>
    </xf>
    <xf numFmtId="206" fontId="4" fillId="0" borderId="13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horizontal="center" vertical="center" shrinkToFit="1"/>
    </xf>
    <xf numFmtId="0" fontId="9" fillId="0" borderId="60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41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vertical="center" shrinkToFit="1"/>
    </xf>
    <xf numFmtId="41" fontId="0" fillId="0" borderId="11" xfId="0" applyNumberFormat="1" applyBorder="1" applyAlignment="1">
      <alignment horizontal="center" vertical="center" shrinkToFit="1"/>
    </xf>
    <xf numFmtId="200" fontId="0" fillId="0" borderId="30" xfId="0" applyNumberFormat="1" applyFont="1" applyBorder="1" applyAlignment="1">
      <alignment horizontal="center" vertical="center"/>
    </xf>
    <xf numFmtId="200" fontId="0" fillId="0" borderId="13" xfId="0" applyNumberFormat="1" applyFont="1" applyBorder="1" applyAlignment="1">
      <alignment horizontal="center" vertical="center"/>
    </xf>
    <xf numFmtId="41" fontId="0" fillId="0" borderId="11" xfId="0" applyNumberFormat="1" applyBorder="1" applyAlignment="1" quotePrefix="1">
      <alignment horizontal="center" vertical="center" shrinkToFit="1"/>
    </xf>
    <xf numFmtId="200" fontId="4" fillId="0" borderId="13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200" fontId="4" fillId="0" borderId="3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00" fontId="4" fillId="0" borderId="13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38" fontId="4" fillId="0" borderId="11" xfId="51" applyFont="1" applyFill="1" applyBorder="1" applyAlignment="1">
      <alignment horizontal="center" vertical="center"/>
    </xf>
    <xf numFmtId="180" fontId="4" fillId="0" borderId="0" xfId="51" applyNumberFormat="1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horizontal="center" vertical="center"/>
    </xf>
    <xf numFmtId="180" fontId="4" fillId="0" borderId="13" xfId="51" applyNumberFormat="1" applyFont="1" applyFill="1" applyBorder="1" applyAlignment="1">
      <alignment horizontal="center" vertical="center"/>
    </xf>
    <xf numFmtId="0" fontId="4" fillId="0" borderId="10" xfId="63" applyFont="1" applyFill="1" applyBorder="1" applyAlignment="1" quotePrefix="1">
      <alignment horizontal="left"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4" fillId="0" borderId="16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vertical="center"/>
    </xf>
    <xf numFmtId="0" fontId="32" fillId="0" borderId="10" xfId="0" applyNumberFormat="1" applyFont="1" applyBorder="1" applyAlignment="1">
      <alignment vertical="center"/>
    </xf>
    <xf numFmtId="0" fontId="32" fillId="0" borderId="12" xfId="0" applyNumberFormat="1" applyFont="1" applyBorder="1" applyAlignment="1">
      <alignment vertical="center"/>
    </xf>
    <xf numFmtId="214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211" fontId="5" fillId="0" borderId="0" xfId="63" applyNumberFormat="1" applyFont="1" applyBorder="1" applyAlignment="1">
      <alignment horizontal="right" vertical="center"/>
      <protection/>
    </xf>
    <xf numFmtId="211" fontId="4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Border="1" applyAlignment="1">
      <alignment horizontal="left" vertical="center"/>
      <protection/>
    </xf>
    <xf numFmtId="41" fontId="4" fillId="0" borderId="74" xfId="0" applyNumberFormat="1" applyFont="1" applyBorder="1" applyAlignment="1">
      <alignment horizontal="center" vertical="center" shrinkToFit="1"/>
    </xf>
    <xf numFmtId="41" fontId="4" fillId="0" borderId="75" xfId="0" applyNumberFormat="1" applyFont="1" applyBorder="1" applyAlignment="1">
      <alignment vertical="center" shrinkToFit="1"/>
    </xf>
    <xf numFmtId="41" fontId="5" fillId="0" borderId="49" xfId="0" applyNumberFormat="1" applyFont="1" applyBorder="1" applyAlignment="1">
      <alignment horizontal="center" vertical="center" shrinkToFit="1"/>
    </xf>
    <xf numFmtId="41" fontId="4" fillId="0" borderId="55" xfId="0" applyNumberFormat="1" applyFont="1" applyBorder="1" applyAlignment="1">
      <alignment vertical="center" shrinkToFit="1"/>
    </xf>
    <xf numFmtId="41" fontId="5" fillId="0" borderId="22" xfId="0" applyNumberFormat="1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vertical="center" shrinkToFit="1"/>
    </xf>
    <xf numFmtId="0" fontId="0" fillId="0" borderId="11" xfId="0" applyNumberFormat="1" applyBorder="1" applyAlignment="1">
      <alignment horizontal="left" vertical="center"/>
    </xf>
    <xf numFmtId="41" fontId="4" fillId="0" borderId="30" xfId="0" applyNumberFormat="1" applyFont="1" applyFill="1" applyBorder="1" applyAlignment="1">
      <alignment vertical="center" shrinkToFit="1"/>
    </xf>
    <xf numFmtId="41" fontId="4" fillId="0" borderId="5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 quotePrefix="1">
      <alignment horizontal="center" vertical="center"/>
    </xf>
    <xf numFmtId="0" fontId="13" fillId="0" borderId="17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left" vertical="center" shrinkToFit="1"/>
    </xf>
    <xf numFmtId="0" fontId="13" fillId="0" borderId="25" xfId="0" applyNumberFormat="1" applyFont="1" applyBorder="1" applyAlignment="1" quotePrefix="1">
      <alignment horizontal="center" vertical="center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/>
    </xf>
    <xf numFmtId="176" fontId="4" fillId="0" borderId="0" xfId="0" applyNumberFormat="1" applyFont="1" applyBorder="1" applyAlignment="1" quotePrefix="1">
      <alignment vertical="center"/>
    </xf>
    <xf numFmtId="41" fontId="0" fillId="0" borderId="13" xfId="0" applyNumberFormat="1" applyBorder="1" applyAlignment="1">
      <alignment horizontal="right" vertical="center"/>
    </xf>
    <xf numFmtId="0" fontId="4" fillId="0" borderId="11" xfId="0" applyFont="1" applyBorder="1" applyAlignment="1">
      <alignment horizontal="right"/>
    </xf>
    <xf numFmtId="188" fontId="5" fillId="0" borderId="0" xfId="52" applyNumberFormat="1" applyFont="1" applyFill="1" applyBorder="1" applyAlignment="1">
      <alignment vertical="center"/>
    </xf>
    <xf numFmtId="188" fontId="4" fillId="0" borderId="0" xfId="52" applyNumberFormat="1" applyFont="1" applyFill="1" applyBorder="1" applyAlignment="1">
      <alignment vertical="center"/>
    </xf>
    <xf numFmtId="188" fontId="4" fillId="0" borderId="82" xfId="52" applyNumberFormat="1" applyFont="1" applyFill="1" applyBorder="1" applyAlignment="1">
      <alignment vertical="center"/>
    </xf>
    <xf numFmtId="188" fontId="4" fillId="0" borderId="83" xfId="52" applyNumberFormat="1" applyFont="1" applyFill="1" applyBorder="1" applyAlignment="1">
      <alignment vertical="center"/>
    </xf>
    <xf numFmtId="188" fontId="5" fillId="0" borderId="84" xfId="51" applyNumberFormat="1" applyFont="1" applyFill="1" applyBorder="1" applyAlignment="1">
      <alignment vertical="center"/>
    </xf>
    <xf numFmtId="188" fontId="5" fillId="0" borderId="85" xfId="51" applyNumberFormat="1" applyFont="1" applyFill="1" applyBorder="1" applyAlignment="1">
      <alignment vertical="center"/>
    </xf>
    <xf numFmtId="188" fontId="4" fillId="0" borderId="19" xfId="51" applyNumberFormat="1" applyFont="1" applyFill="1" applyBorder="1" applyAlignment="1">
      <alignment vertical="center"/>
    </xf>
    <xf numFmtId="188" fontId="4" fillId="0" borderId="0" xfId="51" applyNumberFormat="1" applyFont="1" applyFill="1" applyBorder="1" applyAlignment="1">
      <alignment vertical="center"/>
    </xf>
    <xf numFmtId="188" fontId="4" fillId="0" borderId="38" xfId="51" applyNumberFormat="1" applyFont="1" applyFill="1" applyBorder="1" applyAlignment="1">
      <alignment vertical="center"/>
    </xf>
    <xf numFmtId="188" fontId="4" fillId="0" borderId="13" xfId="51" applyNumberFormat="1" applyFont="1" applyFill="1" applyBorder="1" applyAlignment="1">
      <alignment vertical="center"/>
    </xf>
    <xf numFmtId="188" fontId="5" fillId="0" borderId="28" xfId="51" applyNumberFormat="1" applyFont="1" applyBorder="1" applyAlignment="1">
      <alignment vertical="center"/>
    </xf>
    <xf numFmtId="188" fontId="4" fillId="0" borderId="13" xfId="51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88" fontId="5" fillId="0" borderId="0" xfId="51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88" fontId="5" fillId="0" borderId="86" xfId="51" applyNumberFormat="1" applyFont="1" applyFill="1" applyBorder="1" applyAlignment="1">
      <alignment vertical="center"/>
    </xf>
    <xf numFmtId="188" fontId="0" fillId="0" borderId="0" xfId="51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right" vertical="center"/>
    </xf>
    <xf numFmtId="0" fontId="4" fillId="0" borderId="61" xfId="0" applyNumberFormat="1" applyFont="1" applyBorder="1" applyAlignment="1">
      <alignment horizontal="center"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1" xfId="0" applyNumberForma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71" xfId="0" applyNumberFormat="1" applyFont="1" applyFill="1" applyBorder="1" applyAlignment="1">
      <alignment horizontal="center" vertical="center" shrinkToFit="1"/>
    </xf>
    <xf numFmtId="0" fontId="0" fillId="0" borderId="60" xfId="0" applyNumberFormat="1" applyFill="1" applyBorder="1" applyAlignment="1">
      <alignment horizontal="center" vertical="center" shrinkToFit="1"/>
    </xf>
    <xf numFmtId="0" fontId="0" fillId="0" borderId="55" xfId="0" applyNumberFormat="1" applyFill="1" applyBorder="1" applyAlignment="1">
      <alignment horizontal="center" vertical="center" shrinkToFit="1"/>
    </xf>
    <xf numFmtId="0" fontId="0" fillId="0" borderId="54" xfId="0" applyNumberFormat="1" applyFill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1" xfId="0" applyNumberFormat="1" applyFill="1" applyBorder="1" applyAlignment="1">
      <alignment horizontal="center" vertical="center" shrinkToFit="1"/>
    </xf>
    <xf numFmtId="0" fontId="16" fillId="0" borderId="5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1" fontId="13" fillId="0" borderId="0" xfId="0" applyNumberFormat="1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19" xfId="0" applyNumberFormat="1" applyFont="1" applyFill="1" applyBorder="1" applyAlignment="1">
      <alignment vertical="center"/>
    </xf>
    <xf numFmtId="0" fontId="2" fillId="0" borderId="0" xfId="63" applyNumberFormat="1" applyFont="1" applyAlignment="1">
      <alignment horizontal="left" vertical="center"/>
      <protection/>
    </xf>
    <xf numFmtId="0" fontId="4" fillId="0" borderId="0" xfId="0" applyNumberFormat="1" applyFont="1" applyBorder="1" applyAlignment="1">
      <alignment horizontal="left" vertical="center"/>
    </xf>
    <xf numFmtId="0" fontId="4" fillId="0" borderId="0" xfId="63" applyNumberFormat="1" applyFont="1" applyBorder="1" applyAlignment="1">
      <alignment vertical="center"/>
      <protection/>
    </xf>
    <xf numFmtId="176" fontId="0" fillId="0" borderId="0" xfId="0" applyNumberFormat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13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30" xfId="0" applyNumberFormat="1" applyFont="1" applyFill="1" applyBorder="1" applyAlignment="1">
      <alignment horizontal="right" vertical="center"/>
    </xf>
    <xf numFmtId="0" fontId="4" fillId="0" borderId="43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176" fontId="0" fillId="0" borderId="25" xfId="0" applyNumberFormat="1" applyFill="1" applyBorder="1" applyAlignment="1" quotePrefix="1">
      <alignment horizontal="center" vertical="center"/>
    </xf>
    <xf numFmtId="176" fontId="0" fillId="0" borderId="41" xfId="0" applyNumberFormat="1" applyFill="1" applyBorder="1" applyAlignment="1" quotePrefix="1">
      <alignment horizontal="center" vertical="center"/>
    </xf>
    <xf numFmtId="0" fontId="10" fillId="0" borderId="55" xfId="0" applyFont="1" applyFill="1" applyBorder="1" applyAlignment="1">
      <alignment horizontal="center" vertical="center" shrinkToFit="1"/>
    </xf>
    <xf numFmtId="0" fontId="4" fillId="0" borderId="0" xfId="63" applyNumberFormat="1" applyFill="1" applyBorder="1" applyAlignment="1">
      <alignment/>
      <protection/>
    </xf>
    <xf numFmtId="3" fontId="4" fillId="0" borderId="0" xfId="63" applyNumberFormat="1" applyFill="1" applyBorder="1" applyAlignment="1">
      <alignment vertical="center"/>
      <protection/>
    </xf>
    <xf numFmtId="3" fontId="4" fillId="0" borderId="0" xfId="63" applyNumberFormat="1" applyFont="1" applyFill="1" applyBorder="1" applyAlignment="1">
      <alignment/>
      <protection/>
    </xf>
    <xf numFmtId="0" fontId="4" fillId="0" borderId="0" xfId="63" applyNumberFormat="1" applyFont="1" applyFill="1" applyBorder="1" applyAlignment="1">
      <alignment/>
      <protection/>
    </xf>
    <xf numFmtId="10" fontId="4" fillId="0" borderId="0" xfId="63" applyNumberFormat="1" applyFont="1" applyFill="1" applyBorder="1" applyAlignment="1">
      <alignment/>
      <protection/>
    </xf>
    <xf numFmtId="0" fontId="4" fillId="0" borderId="0" xfId="63" applyFont="1" applyAlignment="1" quotePrefix="1">
      <alignment horizontal="right" vertical="center"/>
      <protection/>
    </xf>
    <xf numFmtId="41" fontId="4" fillId="0" borderId="19" xfId="63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 quotePrefix="1">
      <alignment horizontal="center" vertical="center" shrinkToFit="1"/>
    </xf>
    <xf numFmtId="3" fontId="4" fillId="0" borderId="7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vertical="center"/>
    </xf>
    <xf numFmtId="0" fontId="4" fillId="0" borderId="5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vertical="center"/>
    </xf>
    <xf numFmtId="0" fontId="0" fillId="0" borderId="17" xfId="0" applyBorder="1" applyAlignment="1" quotePrefix="1">
      <alignment horizontal="center" vertical="center" wrapText="1"/>
    </xf>
    <xf numFmtId="0" fontId="0" fillId="0" borderId="17" xfId="0" applyBorder="1" applyAlignment="1" quotePrefix="1">
      <alignment horizontal="center" vertical="center"/>
    </xf>
    <xf numFmtId="41" fontId="0" fillId="0" borderId="17" xfId="0" applyNumberFormat="1" applyBorder="1" applyAlignment="1" quotePrefix="1">
      <alignment horizontal="center" vertical="center" wrapText="1"/>
    </xf>
    <xf numFmtId="38" fontId="9" fillId="0" borderId="41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38" fontId="9" fillId="0" borderId="51" xfId="51" applyFont="1" applyBorder="1" applyAlignment="1">
      <alignment horizontal="right" vertical="center"/>
    </xf>
    <xf numFmtId="0" fontId="9" fillId="0" borderId="51" xfId="51" applyNumberFormat="1" applyFont="1" applyBorder="1" applyAlignment="1">
      <alignment horizontal="right" vertical="center"/>
    </xf>
    <xf numFmtId="0" fontId="9" fillId="0" borderId="0" xfId="51" applyNumberFormat="1" applyFont="1" applyBorder="1" applyAlignment="1">
      <alignment horizontal="right" vertical="center"/>
    </xf>
    <xf numFmtId="0" fontId="9" fillId="0" borderId="0" xfId="63" applyFont="1" applyAlignment="1">
      <alignment vertical="center"/>
      <protection/>
    </xf>
    <xf numFmtId="0" fontId="9" fillId="0" borderId="0" xfId="63" applyNumberFormat="1" applyFont="1" applyBorder="1" applyAlignment="1">
      <alignment horizontal="right" vertical="center"/>
      <protection/>
    </xf>
    <xf numFmtId="0" fontId="9" fillId="0" borderId="14" xfId="63" applyNumberFormat="1" applyFont="1" applyBorder="1" applyAlignment="1">
      <alignment horizontal="center" vertical="center"/>
      <protection/>
    </xf>
    <xf numFmtId="0" fontId="9" fillId="0" borderId="18" xfId="63" applyNumberFormat="1" applyFont="1" applyBorder="1" applyAlignment="1">
      <alignment horizontal="center" vertical="center"/>
      <protection/>
    </xf>
    <xf numFmtId="217" fontId="9" fillId="0" borderId="0" xfId="63" applyNumberFormat="1" applyFont="1" applyBorder="1" applyAlignment="1">
      <alignment vertical="center" readingOrder="1"/>
      <protection/>
    </xf>
    <xf numFmtId="0" fontId="9" fillId="0" borderId="42" xfId="63" applyNumberFormat="1" applyFont="1" applyBorder="1" applyAlignment="1">
      <alignment horizontal="center" vertical="center"/>
      <protection/>
    </xf>
    <xf numFmtId="0" fontId="9" fillId="0" borderId="42" xfId="63" applyNumberFormat="1" applyFont="1" applyBorder="1" applyAlignment="1">
      <alignment horizontal="center" vertical="center" wrapText="1"/>
      <protection/>
    </xf>
    <xf numFmtId="10" fontId="4" fillId="0" borderId="0" xfId="43" applyNumberFormat="1" applyFont="1" applyBorder="1" applyAlignment="1">
      <alignment vertical="center"/>
    </xf>
    <xf numFmtId="0" fontId="9" fillId="0" borderId="0" xfId="63" applyFont="1" applyBorder="1" applyAlignment="1">
      <alignment horizontal="right" vertical="center"/>
      <protection/>
    </xf>
    <xf numFmtId="0" fontId="19" fillId="0" borderId="0" xfId="63" applyFont="1" applyBorder="1" applyAlignment="1">
      <alignment horizontal="left" vertical="center"/>
      <protection/>
    </xf>
    <xf numFmtId="38" fontId="17" fillId="0" borderId="0" xfId="63" applyNumberFormat="1" applyFont="1" applyAlignment="1">
      <alignment vertical="center"/>
      <protection/>
    </xf>
    <xf numFmtId="0" fontId="9" fillId="0" borderId="0" xfId="63" applyNumberFormat="1" applyFont="1" applyFill="1" applyBorder="1" applyAlignment="1">
      <alignment horizontal="center" vertical="center"/>
      <protection/>
    </xf>
    <xf numFmtId="38" fontId="9" fillId="0" borderId="0" xfId="51" applyFont="1" applyFill="1" applyBorder="1" applyAlignment="1">
      <alignment vertical="center"/>
    </xf>
    <xf numFmtId="199" fontId="9" fillId="0" borderId="0" xfId="63" applyNumberFormat="1" applyFont="1" applyFill="1" applyBorder="1" applyAlignment="1">
      <alignment vertical="center"/>
      <protection/>
    </xf>
    <xf numFmtId="38" fontId="9" fillId="0" borderId="0" xfId="51" applyFont="1" applyFill="1" applyBorder="1" applyAlignment="1">
      <alignment horizontal="right" vertical="center"/>
    </xf>
    <xf numFmtId="0" fontId="9" fillId="0" borderId="44" xfId="63" applyNumberFormat="1" applyFont="1" applyBorder="1" applyAlignment="1">
      <alignment horizontal="center" vertical="center"/>
      <protection/>
    </xf>
    <xf numFmtId="176" fontId="0" fillId="0" borderId="14" xfId="0" applyNumberFormat="1" applyFill="1" applyBorder="1" applyAlignment="1" quotePrefix="1">
      <alignment horizontal="center" vertical="center"/>
    </xf>
    <xf numFmtId="0" fontId="0" fillId="0" borderId="13" xfId="0" applyNumberFormat="1" applyFill="1" applyBorder="1" applyAlignment="1" quotePrefix="1">
      <alignment horizontal="center" vertical="center"/>
    </xf>
    <xf numFmtId="188" fontId="5" fillId="0" borderId="28" xfId="51" applyNumberFormat="1" applyFont="1" applyFill="1" applyBorder="1" applyAlignment="1">
      <alignment vertical="center"/>
    </xf>
    <xf numFmtId="188" fontId="5" fillId="0" borderId="30" xfId="51" applyNumberFormat="1" applyFont="1" applyFill="1" applyBorder="1" applyAlignment="1">
      <alignment vertical="center"/>
    </xf>
    <xf numFmtId="188" fontId="4" fillId="0" borderId="0" xfId="51" applyNumberFormat="1" applyFont="1" applyFill="1" applyBorder="1" applyAlignment="1">
      <alignment horizontal="right" vertical="center"/>
    </xf>
    <xf numFmtId="188" fontId="0" fillId="0" borderId="0" xfId="51" applyNumberFormat="1" applyFont="1" applyFill="1" applyBorder="1" applyAlignment="1">
      <alignment horizontal="right" vertical="center"/>
    </xf>
    <xf numFmtId="188" fontId="32" fillId="0" borderId="0" xfId="51" applyNumberFormat="1" applyFont="1" applyFill="1" applyBorder="1" applyAlignment="1">
      <alignment horizontal="right" vertical="center"/>
    </xf>
    <xf numFmtId="188" fontId="5" fillId="0" borderId="34" xfId="51" applyNumberFormat="1" applyFont="1" applyFill="1" applyBorder="1" applyAlignment="1">
      <alignment vertical="center"/>
    </xf>
    <xf numFmtId="185" fontId="5" fillId="0" borderId="11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33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33" fillId="0" borderId="13" xfId="0" applyNumberFormat="1" applyFont="1" applyFill="1" applyBorder="1" applyAlignment="1">
      <alignment horizontal="right" vertical="center"/>
    </xf>
    <xf numFmtId="185" fontId="4" fillId="0" borderId="13" xfId="0" applyNumberFormat="1" applyFont="1" applyFill="1" applyBorder="1" applyAlignment="1">
      <alignment vertical="center"/>
    </xf>
    <xf numFmtId="0" fontId="34" fillId="0" borderId="0" xfId="66" applyFont="1" applyAlignment="1">
      <alignment horizontal="distributed" vertical="center"/>
      <protection/>
    </xf>
    <xf numFmtId="0" fontId="34" fillId="0" borderId="0" xfId="66" applyFont="1">
      <alignment/>
      <protection/>
    </xf>
    <xf numFmtId="0" fontId="34" fillId="0" borderId="0" xfId="66" applyFont="1" applyAlignment="1">
      <alignment horizontal="center"/>
      <protection/>
    </xf>
    <xf numFmtId="0" fontId="10" fillId="0" borderId="0" xfId="66" applyFont="1" applyAlignment="1">
      <alignment vertical="center"/>
      <protection/>
    </xf>
    <xf numFmtId="0" fontId="38" fillId="0" borderId="0" xfId="66" applyFont="1" applyBorder="1" applyAlignment="1">
      <alignment horizontal="distributed" vertical="center"/>
      <protection/>
    </xf>
    <xf numFmtId="0" fontId="10" fillId="0" borderId="0" xfId="66" applyFont="1" applyBorder="1" applyAlignment="1">
      <alignment horizontal="distributed" vertical="center"/>
      <protection/>
    </xf>
    <xf numFmtId="49" fontId="10" fillId="0" borderId="0" xfId="66" applyNumberFormat="1" applyFont="1" applyAlignment="1">
      <alignment vertical="center"/>
      <protection/>
    </xf>
    <xf numFmtId="0" fontId="39" fillId="0" borderId="0" xfId="66" applyFont="1">
      <alignment/>
      <protection/>
    </xf>
    <xf numFmtId="0" fontId="39" fillId="0" borderId="0" xfId="66" applyFont="1" applyAlignment="1">
      <alignment vertical="center"/>
      <protection/>
    </xf>
    <xf numFmtId="0" fontId="34" fillId="0" borderId="0" xfId="66" applyFont="1" applyBorder="1">
      <alignment/>
      <protection/>
    </xf>
    <xf numFmtId="0" fontId="34" fillId="0" borderId="0" xfId="66" applyFont="1" applyAlignment="1">
      <alignment horizontal="right"/>
      <protection/>
    </xf>
    <xf numFmtId="0" fontId="39" fillId="0" borderId="0" xfId="66" applyFont="1" applyBorder="1" applyAlignment="1">
      <alignment horizontal="center" vertical="center" wrapText="1"/>
      <protection/>
    </xf>
    <xf numFmtId="0" fontId="34" fillId="0" borderId="43" xfId="66" applyFont="1" applyBorder="1">
      <alignment/>
      <protection/>
    </xf>
    <xf numFmtId="0" fontId="34" fillId="0" borderId="43" xfId="66" applyFont="1" applyBorder="1" applyAlignment="1">
      <alignment horizontal="distributed" vertical="center"/>
      <protection/>
    </xf>
    <xf numFmtId="0" fontId="34" fillId="0" borderId="43" xfId="66" applyFont="1" applyBorder="1" applyAlignment="1">
      <alignment horizontal="center"/>
      <protection/>
    </xf>
    <xf numFmtId="0" fontId="34" fillId="0" borderId="81" xfId="66" applyFont="1" applyBorder="1">
      <alignment/>
      <protection/>
    </xf>
    <xf numFmtId="0" fontId="34" fillId="0" borderId="30" xfId="66" applyFont="1" applyBorder="1">
      <alignment/>
      <protection/>
    </xf>
    <xf numFmtId="0" fontId="34" fillId="0" borderId="73" xfId="66" applyFont="1" applyBorder="1">
      <alignment/>
      <protection/>
    </xf>
    <xf numFmtId="0" fontId="34" fillId="0" borderId="66" xfId="66" applyFont="1" applyBorder="1">
      <alignment/>
      <protection/>
    </xf>
    <xf numFmtId="0" fontId="34" fillId="0" borderId="51" xfId="66" applyFont="1" applyBorder="1">
      <alignment/>
      <protection/>
    </xf>
    <xf numFmtId="0" fontId="34" fillId="0" borderId="43" xfId="66" applyFont="1" applyBorder="1" applyAlignment="1">
      <alignment vertical="center"/>
      <protection/>
    </xf>
    <xf numFmtId="0" fontId="39" fillId="0" borderId="65" xfId="66" applyFont="1" applyBorder="1" applyAlignment="1">
      <alignment horizontal="center" vertical="center" wrapText="1"/>
      <protection/>
    </xf>
    <xf numFmtId="0" fontId="34" fillId="0" borderId="65" xfId="66" applyFont="1" applyBorder="1">
      <alignment/>
      <protection/>
    </xf>
    <xf numFmtId="0" fontId="34" fillId="0" borderId="0" xfId="66" applyFont="1" applyBorder="1" applyAlignment="1">
      <alignment vertical="center"/>
      <protection/>
    </xf>
    <xf numFmtId="0" fontId="39" fillId="0" borderId="73" xfId="66" applyFont="1" applyBorder="1" applyAlignment="1">
      <alignment horizontal="center" vertical="center" wrapText="1"/>
      <protection/>
    </xf>
    <xf numFmtId="0" fontId="39" fillId="0" borderId="66" xfId="66" applyFont="1" applyBorder="1" applyAlignment="1">
      <alignment horizontal="center" vertical="center" wrapText="1"/>
      <protection/>
    </xf>
    <xf numFmtId="0" fontId="34" fillId="0" borderId="0" xfId="66" applyFont="1" applyBorder="1" applyAlignment="1">
      <alignment horizontal="distributed" vertical="center"/>
      <protection/>
    </xf>
    <xf numFmtId="0" fontId="34" fillId="0" borderId="66" xfId="66" applyFont="1" applyBorder="1" applyAlignment="1">
      <alignment horizontal="distributed" vertical="center"/>
      <protection/>
    </xf>
    <xf numFmtId="0" fontId="34" fillId="0" borderId="51" xfId="66" applyFont="1" applyBorder="1" applyAlignment="1">
      <alignment horizontal="distributed" vertical="center"/>
      <protection/>
    </xf>
    <xf numFmtId="0" fontId="34" fillId="0" borderId="68" xfId="66" applyFont="1" applyBorder="1" applyAlignment="1">
      <alignment horizontal="center"/>
      <protection/>
    </xf>
    <xf numFmtId="0" fontId="34" fillId="0" borderId="66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39" fillId="0" borderId="30" xfId="66" applyFont="1" applyBorder="1" applyAlignment="1">
      <alignment vertical="center"/>
      <protection/>
    </xf>
    <xf numFmtId="0" fontId="39" fillId="0" borderId="47" xfId="66" applyFont="1" applyBorder="1" applyAlignment="1">
      <alignment vertical="center"/>
      <protection/>
    </xf>
    <xf numFmtId="0" fontId="39" fillId="0" borderId="43" xfId="66" applyFont="1" applyBorder="1" applyAlignment="1">
      <alignment vertical="center"/>
      <protection/>
    </xf>
    <xf numFmtId="0" fontId="39" fillId="0" borderId="68" xfId="66" applyFont="1" applyBorder="1" applyAlignment="1">
      <alignment vertical="center"/>
      <protection/>
    </xf>
    <xf numFmtId="0" fontId="39" fillId="0" borderId="0" xfId="66" applyFont="1" applyAlignment="1">
      <alignment horizontal="left" vertical="center"/>
      <protection/>
    </xf>
    <xf numFmtId="0" fontId="34" fillId="0" borderId="66" xfId="66" applyFont="1" applyBorder="1" applyAlignment="1">
      <alignment vertical="center"/>
      <protection/>
    </xf>
    <xf numFmtId="0" fontId="34" fillId="0" borderId="65" xfId="66" applyFont="1" applyBorder="1" applyAlignment="1">
      <alignment horizontal="distributed" vertical="center"/>
      <protection/>
    </xf>
    <xf numFmtId="0" fontId="34" fillId="0" borderId="30" xfId="66" applyFont="1" applyBorder="1" applyAlignment="1">
      <alignment horizontal="distributed" vertical="center"/>
      <protection/>
    </xf>
    <xf numFmtId="0" fontId="34" fillId="0" borderId="73" xfId="66" applyFont="1" applyBorder="1" applyAlignment="1">
      <alignment horizontal="center"/>
      <protection/>
    </xf>
    <xf numFmtId="0" fontId="34" fillId="0" borderId="68" xfId="66" applyFont="1" applyBorder="1" applyAlignment="1">
      <alignment horizontal="right" vertical="center" wrapText="1"/>
      <protection/>
    </xf>
    <xf numFmtId="0" fontId="39" fillId="0" borderId="0" xfId="66" applyFont="1" applyBorder="1" applyAlignment="1">
      <alignment horizontal="distributed" vertical="center"/>
      <protection/>
    </xf>
    <xf numFmtId="0" fontId="34" fillId="0" borderId="0" xfId="66" applyFont="1" applyBorder="1" applyAlignment="1">
      <alignment horizontal="left" vertical="center"/>
      <protection/>
    </xf>
    <xf numFmtId="0" fontId="10" fillId="0" borderId="0" xfId="66" applyFont="1" applyAlignment="1">
      <alignment horizontal="left" vertical="center"/>
      <protection/>
    </xf>
    <xf numFmtId="0" fontId="34" fillId="0" borderId="30" xfId="66" applyFont="1" applyBorder="1" applyAlignment="1">
      <alignment vertical="center"/>
      <protection/>
    </xf>
    <xf numFmtId="0" fontId="34" fillId="0" borderId="75" xfId="66" applyFont="1" applyBorder="1">
      <alignment/>
      <protection/>
    </xf>
    <xf numFmtId="0" fontId="34" fillId="0" borderId="55" xfId="66" applyFont="1" applyBorder="1">
      <alignment/>
      <protection/>
    </xf>
    <xf numFmtId="0" fontId="34" fillId="0" borderId="68" xfId="66" applyFont="1" applyBorder="1">
      <alignment/>
      <protection/>
    </xf>
    <xf numFmtId="0" fontId="34" fillId="0" borderId="0" xfId="66" applyFont="1" applyAlignment="1">
      <alignment horizontal="left" vertical="center"/>
      <protection/>
    </xf>
    <xf numFmtId="0" fontId="34" fillId="0" borderId="87" xfId="66" applyFont="1" applyBorder="1">
      <alignment/>
      <protection/>
    </xf>
    <xf numFmtId="0" fontId="10" fillId="0" borderId="75" xfId="66" applyFont="1" applyBorder="1" applyAlignment="1">
      <alignment horizontal="left" vertical="center" wrapText="1"/>
      <protection/>
    </xf>
    <xf numFmtId="0" fontId="10" fillId="0" borderId="88" xfId="66" applyFont="1" applyBorder="1" applyAlignment="1">
      <alignment horizontal="left" vertical="center" wrapText="1"/>
      <protection/>
    </xf>
    <xf numFmtId="0" fontId="10" fillId="0" borderId="75" xfId="66" applyBorder="1" applyAlignment="1">
      <alignment vertical="center" wrapText="1"/>
      <protection/>
    </xf>
    <xf numFmtId="0" fontId="10" fillId="0" borderId="88" xfId="66" applyBorder="1" applyAlignment="1">
      <alignment horizontal="left" vertical="center" wrapText="1"/>
      <protection/>
    </xf>
    <xf numFmtId="0" fontId="39" fillId="0" borderId="0" xfId="66" applyFont="1" applyBorder="1" applyAlignment="1">
      <alignment horizontal="center" vertical="center"/>
      <protection/>
    </xf>
    <xf numFmtId="0" fontId="39" fillId="0" borderId="0" xfId="66" applyFont="1" applyBorder="1" applyAlignment="1">
      <alignment horizontal="left" vertical="center"/>
      <protection/>
    </xf>
    <xf numFmtId="0" fontId="10" fillId="0" borderId="0" xfId="66" applyFont="1" applyBorder="1" applyAlignment="1">
      <alignment vertical="center"/>
      <protection/>
    </xf>
    <xf numFmtId="0" fontId="40" fillId="0" borderId="0" xfId="66" applyFont="1" applyBorder="1" applyAlignment="1">
      <alignment horizontal="distributed" vertical="center"/>
      <protection/>
    </xf>
    <xf numFmtId="0" fontId="40" fillId="0" borderId="43" xfId="66" applyFont="1" applyBorder="1" applyAlignment="1">
      <alignment horizontal="distributed" vertical="center"/>
      <protection/>
    </xf>
    <xf numFmtId="0" fontId="40" fillId="0" borderId="30" xfId="66" applyFont="1" applyBorder="1" applyAlignment="1">
      <alignment horizontal="distributed" vertical="center"/>
      <protection/>
    </xf>
    <xf numFmtId="0" fontId="34" fillId="0" borderId="30" xfId="66" applyFont="1" applyBorder="1" applyAlignment="1">
      <alignment horizontal="left" vertical="center"/>
      <protection/>
    </xf>
    <xf numFmtId="0" fontId="34" fillId="0" borderId="43" xfId="66" applyFont="1" applyBorder="1" applyAlignment="1">
      <alignment horizontal="left" vertical="center"/>
      <protection/>
    </xf>
    <xf numFmtId="0" fontId="40" fillId="0" borderId="0" xfId="66" applyFont="1" applyBorder="1" applyAlignment="1">
      <alignment horizontal="center" vertical="center" textRotation="255"/>
      <protection/>
    </xf>
    <xf numFmtId="0" fontId="10" fillId="0" borderId="43" xfId="66" applyBorder="1" applyAlignment="1">
      <alignment vertical="center" wrapText="1"/>
      <protection/>
    </xf>
    <xf numFmtId="0" fontId="39" fillId="0" borderId="43" xfId="66" applyFont="1" applyBorder="1" applyAlignment="1">
      <alignment horizontal="center" vertical="center"/>
      <protection/>
    </xf>
    <xf numFmtId="0" fontId="39" fillId="0" borderId="30" xfId="66" applyFont="1" applyBorder="1" applyAlignment="1">
      <alignment horizontal="center" vertical="center"/>
      <protection/>
    </xf>
    <xf numFmtId="0" fontId="39" fillId="0" borderId="0" xfId="66" applyFont="1" applyBorder="1" applyAlignment="1">
      <alignment vertical="center" textRotation="255" shrinkToFit="1"/>
      <protection/>
    </xf>
    <xf numFmtId="0" fontId="39" fillId="0" borderId="0" xfId="66" applyFont="1" applyBorder="1" applyAlignment="1">
      <alignment vertical="center"/>
      <protection/>
    </xf>
    <xf numFmtId="0" fontId="10" fillId="0" borderId="0" xfId="66" applyFont="1" applyBorder="1" applyAlignment="1">
      <alignment vertical="center" wrapText="1"/>
      <protection/>
    </xf>
    <xf numFmtId="0" fontId="39" fillId="0" borderId="68" xfId="66" applyFont="1" applyBorder="1" applyAlignment="1">
      <alignment horizontal="center" vertical="center"/>
      <protection/>
    </xf>
    <xf numFmtId="0" fontId="39" fillId="0" borderId="0" xfId="66" applyFont="1" applyBorder="1">
      <alignment/>
      <protection/>
    </xf>
    <xf numFmtId="0" fontId="39" fillId="0" borderId="51" xfId="66" applyFont="1" applyBorder="1" applyAlignment="1">
      <alignment vertical="center" wrapText="1"/>
      <protection/>
    </xf>
    <xf numFmtId="0" fontId="40" fillId="0" borderId="0" xfId="66" applyFont="1" applyBorder="1" applyAlignment="1">
      <alignment horizontal="center" vertical="center" wrapText="1"/>
      <protection/>
    </xf>
    <xf numFmtId="0" fontId="39" fillId="0" borderId="30" xfId="66" applyFont="1" applyBorder="1" applyAlignment="1">
      <alignment horizontal="center" vertical="center" wrapText="1"/>
      <protection/>
    </xf>
    <xf numFmtId="0" fontId="39" fillId="0" borderId="43" xfId="66" applyFont="1" applyBorder="1" applyAlignment="1">
      <alignment horizontal="center" vertical="center" wrapText="1"/>
      <protection/>
    </xf>
    <xf numFmtId="0" fontId="40" fillId="0" borderId="30" xfId="66" applyFont="1" applyBorder="1" applyAlignment="1">
      <alignment horizontal="center" vertical="center" wrapText="1"/>
      <protection/>
    </xf>
    <xf numFmtId="0" fontId="39" fillId="0" borderId="55" xfId="66" applyFont="1" applyBorder="1" applyAlignment="1">
      <alignment vertical="center" wrapText="1"/>
      <protection/>
    </xf>
    <xf numFmtId="0" fontId="39" fillId="0" borderId="87" xfId="66" applyFont="1" applyBorder="1" applyAlignment="1">
      <alignment vertical="center" wrapText="1"/>
      <protection/>
    </xf>
    <xf numFmtId="0" fontId="10" fillId="0" borderId="51" xfId="66" applyFont="1" applyBorder="1" applyAlignment="1">
      <alignment/>
      <protection/>
    </xf>
    <xf numFmtId="0" fontId="10" fillId="0" borderId="0" xfId="66" applyFont="1" applyBorder="1" applyAlignment="1">
      <alignment/>
      <protection/>
    </xf>
    <xf numFmtId="0" fontId="10" fillId="0" borderId="66" xfId="66" applyFont="1" applyBorder="1" applyAlignment="1">
      <alignment/>
      <protection/>
    </xf>
    <xf numFmtId="0" fontId="39" fillId="0" borderId="73" xfId="66" applyFont="1" applyBorder="1" applyAlignment="1">
      <alignment horizontal="distributed" vertical="center"/>
      <protection/>
    </xf>
    <xf numFmtId="0" fontId="39" fillId="0" borderId="68" xfId="66" applyFont="1" applyBorder="1" applyAlignment="1">
      <alignment horizontal="distributed" vertical="center"/>
      <protection/>
    </xf>
    <xf numFmtId="0" fontId="40" fillId="0" borderId="0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left" vertical="center" wrapText="1"/>
      <protection/>
    </xf>
    <xf numFmtId="0" fontId="34" fillId="0" borderId="30" xfId="66" applyFont="1" applyBorder="1" applyAlignment="1">
      <alignment horizontal="center"/>
      <protection/>
    </xf>
    <xf numFmtId="0" fontId="10" fillId="0" borderId="81" xfId="66" applyFont="1" applyBorder="1" applyAlignment="1">
      <alignment vertical="center"/>
      <protection/>
    </xf>
    <xf numFmtId="0" fontId="10" fillId="0" borderId="65" xfId="66" applyFont="1" applyBorder="1" applyAlignment="1">
      <alignment vertical="center"/>
      <protection/>
    </xf>
    <xf numFmtId="0" fontId="39" fillId="0" borderId="0" xfId="66" applyFont="1" applyAlignment="1">
      <alignment horizontal="left" vertical="center" indent="2"/>
      <protection/>
    </xf>
    <xf numFmtId="0" fontId="4" fillId="0" borderId="18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5" xfId="0" applyFill="1" applyBorder="1" applyAlignment="1" quotePrefix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right" vertical="center"/>
    </xf>
    <xf numFmtId="3" fontId="5" fillId="0" borderId="28" xfId="0" applyNumberFormat="1" applyFont="1" applyFill="1" applyBorder="1" applyAlignment="1">
      <alignment vertical="center"/>
    </xf>
    <xf numFmtId="198" fontId="5" fillId="0" borderId="2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vertical="center"/>
    </xf>
    <xf numFmtId="180" fontId="4" fillId="0" borderId="43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>
      <alignment horizontal="right" vertical="center"/>
    </xf>
    <xf numFmtId="0" fontId="4" fillId="0" borderId="0" xfId="63" applyNumberFormat="1" applyFont="1" applyBorder="1" applyAlignment="1">
      <alignment horizontal="left" vertical="center"/>
      <protection/>
    </xf>
    <xf numFmtId="176" fontId="4" fillId="0" borderId="10" xfId="0" applyNumberFormat="1" applyFont="1" applyBorder="1" applyAlignment="1">
      <alignment horizontal="center" vertical="center"/>
    </xf>
    <xf numFmtId="176" fontId="4" fillId="0" borderId="38" xfId="63" applyNumberFormat="1" applyFont="1" applyFill="1" applyBorder="1" applyAlignment="1">
      <alignment vertical="center"/>
      <protection/>
    </xf>
    <xf numFmtId="200" fontId="4" fillId="0" borderId="13" xfId="63" applyNumberFormat="1" applyFont="1" applyFill="1" applyBorder="1" applyAlignment="1">
      <alignment vertical="center"/>
      <protection/>
    </xf>
    <xf numFmtId="176" fontId="4" fillId="0" borderId="13" xfId="63" applyNumberFormat="1" applyFont="1" applyFill="1" applyBorder="1" applyAlignment="1">
      <alignment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20" xfId="63" applyNumberFormat="1" applyFont="1" applyBorder="1" applyAlignment="1">
      <alignment horizontal="center" vertical="center"/>
      <protection/>
    </xf>
    <xf numFmtId="0" fontId="4" fillId="0" borderId="14" xfId="63" applyNumberFormat="1" applyFont="1" applyBorder="1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13" fillId="0" borderId="26" xfId="63" applyNumberFormat="1" applyFont="1" applyBorder="1" applyAlignment="1">
      <alignment vertical="center"/>
      <protection/>
    </xf>
    <xf numFmtId="0" fontId="13" fillId="0" borderId="0" xfId="63" applyFont="1" applyAlignment="1">
      <alignment vertical="center"/>
      <protection/>
    </xf>
    <xf numFmtId="58" fontId="13" fillId="0" borderId="0" xfId="63" applyNumberFormat="1" applyFont="1" applyBorder="1" applyAlignment="1" quotePrefix="1">
      <alignment horizontal="left" vertical="center"/>
      <protection/>
    </xf>
    <xf numFmtId="58" fontId="13" fillId="0" borderId="0" xfId="63" applyNumberFormat="1" applyFont="1" applyBorder="1" applyAlignment="1">
      <alignment horizontal="left" vertical="center"/>
      <protection/>
    </xf>
    <xf numFmtId="0" fontId="13" fillId="0" borderId="0" xfId="63" applyFont="1" applyAlignment="1">
      <alignment horizontal="left" vertical="center"/>
      <protection/>
    </xf>
    <xf numFmtId="58" fontId="13" fillId="0" borderId="0" xfId="63" applyNumberFormat="1" applyFont="1" applyFill="1" applyBorder="1" applyAlignment="1">
      <alignment horizontal="left" vertical="center"/>
      <protection/>
    </xf>
    <xf numFmtId="0" fontId="13" fillId="0" borderId="19" xfId="63" applyNumberFormat="1" applyFont="1" applyBorder="1" applyAlignment="1">
      <alignment horizontal="left" vertical="center"/>
      <protection/>
    </xf>
    <xf numFmtId="0" fontId="13" fillId="0" borderId="0" xfId="63" applyNumberFormat="1" applyFont="1" applyBorder="1" applyAlignment="1">
      <alignment horizontal="left" vertical="center"/>
      <protection/>
    </xf>
    <xf numFmtId="58" fontId="13" fillId="0" borderId="13" xfId="63" applyNumberFormat="1" applyFont="1" applyBorder="1" applyAlignment="1">
      <alignment horizontal="left" vertical="center"/>
      <protection/>
    </xf>
    <xf numFmtId="0" fontId="13" fillId="0" borderId="0" xfId="63" applyNumberFormat="1" applyFont="1" applyAlignment="1">
      <alignment vertical="center"/>
      <protection/>
    </xf>
    <xf numFmtId="0" fontId="13" fillId="0" borderId="26" xfId="63" applyNumberFormat="1" applyFont="1" applyBorder="1" applyAlignment="1">
      <alignment horizontal="center" vertical="center"/>
      <protection/>
    </xf>
    <xf numFmtId="0" fontId="13" fillId="0" borderId="24" xfId="63" applyNumberFormat="1" applyFont="1" applyBorder="1" applyAlignment="1">
      <alignment horizontal="center" vertical="center"/>
      <protection/>
    </xf>
    <xf numFmtId="58" fontId="13" fillId="0" borderId="0" xfId="63" applyNumberFormat="1" applyFont="1" applyBorder="1" applyAlignment="1">
      <alignment horizontal="center" vertical="center"/>
      <protection/>
    </xf>
    <xf numFmtId="0" fontId="13" fillId="0" borderId="19" xfId="63" applyNumberFormat="1" applyFont="1" applyBorder="1" applyAlignment="1">
      <alignment vertical="center"/>
      <protection/>
    </xf>
    <xf numFmtId="58" fontId="13" fillId="0" borderId="13" xfId="63" applyNumberFormat="1" applyFont="1" applyBorder="1" applyAlignment="1">
      <alignment horizontal="center" vertical="center"/>
      <protection/>
    </xf>
    <xf numFmtId="0" fontId="13" fillId="0" borderId="38" xfId="63" applyNumberFormat="1" applyFont="1" applyBorder="1" applyAlignment="1">
      <alignment vertical="center"/>
      <protection/>
    </xf>
    <xf numFmtId="0" fontId="13" fillId="0" borderId="0" xfId="63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Border="1" applyAlignment="1">
      <alignment horizontal="right" vertical="center"/>
    </xf>
    <xf numFmtId="178" fontId="33" fillId="0" borderId="0" xfId="0" applyNumberFormat="1" applyFont="1" applyBorder="1" applyAlignment="1">
      <alignment horizontal="right" vertical="center" shrinkToFit="1"/>
    </xf>
    <xf numFmtId="178" fontId="33" fillId="0" borderId="0" xfId="0" applyNumberFormat="1" applyFont="1" applyFill="1" applyBorder="1" applyAlignment="1">
      <alignment horizontal="right" vertical="center" shrinkToFit="1"/>
    </xf>
    <xf numFmtId="176" fontId="33" fillId="0" borderId="16" xfId="0" applyNumberFormat="1" applyFont="1" applyBorder="1" applyAlignment="1" quotePrefix="1">
      <alignment horizontal="left" vertical="center" shrinkToFit="1"/>
    </xf>
    <xf numFmtId="177" fontId="33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center" vertical="center" shrinkToFit="1"/>
    </xf>
    <xf numFmtId="177" fontId="33" fillId="0" borderId="0" xfId="0" applyNumberFormat="1" applyFont="1" applyFill="1" applyBorder="1" applyAlignment="1">
      <alignment vertical="center" shrinkToFit="1"/>
    </xf>
    <xf numFmtId="177" fontId="33" fillId="0" borderId="13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Alignment="1">
      <alignment horizontal="right" vertical="center"/>
    </xf>
    <xf numFmtId="38" fontId="9" fillId="0" borderId="71" xfId="51" applyFont="1" applyBorder="1" applyAlignment="1">
      <alignment vertical="center" shrinkToFit="1"/>
    </xf>
    <xf numFmtId="38" fontId="9" fillId="0" borderId="13" xfId="51" applyFont="1" applyBorder="1" applyAlignment="1">
      <alignment vertical="center" shrinkToFit="1"/>
    </xf>
    <xf numFmtId="177" fontId="9" fillId="0" borderId="66" xfId="63" applyNumberFormat="1" applyFont="1" applyBorder="1" applyAlignment="1">
      <alignment vertical="center"/>
      <protection/>
    </xf>
    <xf numFmtId="177" fontId="9" fillId="0" borderId="53" xfId="63" applyNumberFormat="1" applyFont="1" applyBorder="1" applyAlignment="1">
      <alignment vertical="center" shrinkToFit="1"/>
      <protection/>
    </xf>
    <xf numFmtId="177" fontId="9" fillId="0" borderId="11" xfId="63" applyNumberFormat="1" applyFont="1" applyBorder="1" applyAlignment="1">
      <alignment vertical="center"/>
      <protection/>
    </xf>
    <xf numFmtId="177" fontId="9" fillId="0" borderId="0" xfId="63" applyNumberFormat="1" applyFont="1" applyBorder="1" applyAlignment="1">
      <alignment vertical="center"/>
      <protection/>
    </xf>
    <xf numFmtId="177" fontId="9" fillId="0" borderId="13" xfId="63" applyNumberFormat="1" applyFont="1" applyBorder="1" applyAlignment="1">
      <alignment vertical="center" shrinkToFit="1"/>
      <protection/>
    </xf>
    <xf numFmtId="177" fontId="9" fillId="0" borderId="89" xfId="63" applyNumberFormat="1" applyFont="1" applyBorder="1" applyAlignment="1">
      <alignment vertical="center"/>
      <protection/>
    </xf>
    <xf numFmtId="177" fontId="3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63" applyFont="1" applyAlignment="1">
      <alignment horizontal="right"/>
      <protection/>
    </xf>
    <xf numFmtId="0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right" vertical="center"/>
    </xf>
    <xf numFmtId="0" fontId="32" fillId="0" borderId="11" xfId="0" applyNumberFormat="1" applyFont="1" applyBorder="1" applyAlignment="1">
      <alignment horizontal="right" vertical="center"/>
    </xf>
    <xf numFmtId="41" fontId="5" fillId="0" borderId="37" xfId="63" applyNumberFormat="1" applyFont="1" applyBorder="1" applyAlignment="1">
      <alignment vertical="center" shrinkToFit="1"/>
      <protection/>
    </xf>
    <xf numFmtId="41" fontId="5" fillId="0" borderId="11" xfId="63" applyNumberFormat="1" applyFont="1" applyBorder="1" applyAlignment="1">
      <alignment vertical="center" shrinkToFit="1"/>
      <protection/>
    </xf>
    <xf numFmtId="41" fontId="5" fillId="0" borderId="89" xfId="63" applyNumberFormat="1" applyFont="1" applyBorder="1" applyAlignment="1">
      <alignment vertical="center" shrinkToFit="1"/>
      <protection/>
    </xf>
    <xf numFmtId="0" fontId="4" fillId="0" borderId="0" xfId="0" applyFont="1" applyFill="1" applyAlignment="1">
      <alignment horizontal="right"/>
    </xf>
    <xf numFmtId="0" fontId="4" fillId="0" borderId="0" xfId="63" applyNumberFormat="1" applyFont="1" applyBorder="1" applyAlignment="1">
      <alignment shrinkToFit="1"/>
      <protection/>
    </xf>
    <xf numFmtId="0" fontId="4" fillId="0" borderId="0" xfId="63" applyNumberFormat="1" applyFont="1" applyBorder="1" applyAlignment="1" quotePrefix="1">
      <alignment horizontal="left" vertical="center" shrinkToFit="1"/>
      <protection/>
    </xf>
    <xf numFmtId="41" fontId="4" fillId="0" borderId="0" xfId="63" applyNumberFormat="1" applyFont="1" applyBorder="1" applyAlignment="1">
      <alignment horizontal="right" vertical="center"/>
      <protection/>
    </xf>
    <xf numFmtId="41" fontId="4" fillId="0" borderId="11" xfId="63" applyNumberFormat="1" applyFont="1" applyBorder="1" applyAlignment="1">
      <alignment horizontal="right" vertical="center"/>
      <protection/>
    </xf>
    <xf numFmtId="221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vertical="center"/>
      <protection/>
    </xf>
    <xf numFmtId="0" fontId="4" fillId="0" borderId="0" xfId="63" applyNumberFormat="1" applyBorder="1" applyAlignment="1">
      <alignment vertical="center"/>
      <protection/>
    </xf>
    <xf numFmtId="0" fontId="4" fillId="0" borderId="89" xfId="65" applyNumberFormat="1" applyFont="1" applyBorder="1" applyAlignment="1">
      <alignment horizontal="center" vertical="center" shrinkToFit="1"/>
      <protection/>
    </xf>
    <xf numFmtId="0" fontId="4" fillId="0" borderId="60" xfId="65" applyNumberFormat="1" applyFont="1" applyBorder="1" applyAlignment="1">
      <alignment horizontal="center" vertical="center" shrinkToFit="1"/>
      <protection/>
    </xf>
    <xf numFmtId="0" fontId="4" fillId="0" borderId="41" xfId="65" applyNumberFormat="1" applyFont="1" applyBorder="1" applyAlignment="1">
      <alignment horizontal="center" vertical="center" shrinkToFit="1"/>
      <protection/>
    </xf>
    <xf numFmtId="41" fontId="4" fillId="0" borderId="0" xfId="65" applyNumberFormat="1" applyFont="1" applyBorder="1" applyAlignment="1">
      <alignment horizontal="right" vertical="center"/>
      <protection/>
    </xf>
    <xf numFmtId="0" fontId="13" fillId="0" borderId="0" xfId="63" applyFont="1" applyAlignment="1">
      <alignment/>
      <protection/>
    </xf>
    <xf numFmtId="0" fontId="13" fillId="0" borderId="0" xfId="63" applyNumberFormat="1" applyFont="1" applyAlignment="1">
      <alignment/>
      <protection/>
    </xf>
    <xf numFmtId="0" fontId="4" fillId="0" borderId="16" xfId="63" applyNumberFormat="1" applyFont="1" applyBorder="1" applyAlignment="1" quotePrefix="1">
      <alignment horizontal="center" vertical="center"/>
      <protection/>
    </xf>
    <xf numFmtId="0" fontId="4" fillId="0" borderId="16" xfId="63" applyNumberFormat="1" applyFont="1" applyBorder="1" applyAlignment="1">
      <alignment vertical="center"/>
      <protection/>
    </xf>
    <xf numFmtId="0" fontId="4" fillId="0" borderId="10" xfId="63" applyNumberFormat="1" applyFont="1" applyBorder="1" applyAlignment="1">
      <alignment vertical="center" wrapText="1"/>
      <protection/>
    </xf>
    <xf numFmtId="0" fontId="4" fillId="0" borderId="12" xfId="63" applyNumberFormat="1" applyFont="1" applyBorder="1" applyAlignment="1">
      <alignment vertical="center"/>
      <protection/>
    </xf>
    <xf numFmtId="41" fontId="13" fillId="0" borderId="0" xfId="63" applyNumberFormat="1" applyFont="1" applyAlignment="1">
      <alignment horizontal="left" vertical="center"/>
      <protection/>
    </xf>
    <xf numFmtId="41" fontId="13" fillId="0" borderId="0" xfId="63" applyNumberFormat="1" applyFont="1" applyAlignment="1">
      <alignment vertical="center"/>
      <protection/>
    </xf>
    <xf numFmtId="221" fontId="13" fillId="0" borderId="0" xfId="63" applyNumberFormat="1" applyFont="1" applyAlignment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NumberFormat="1" applyFont="1" applyAlignment="1">
      <alignment vertical="center"/>
    </xf>
    <xf numFmtId="212" fontId="32" fillId="0" borderId="0" xfId="0" applyNumberFormat="1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212" fontId="0" fillId="0" borderId="11" xfId="0" applyNumberFormat="1" applyBorder="1" applyAlignment="1">
      <alignment vertical="center"/>
    </xf>
    <xf numFmtId="0" fontId="13" fillId="0" borderId="0" xfId="63" applyNumberFormat="1" applyFont="1" applyAlignment="1">
      <alignment horizontal="right" vertical="center"/>
      <protection/>
    </xf>
    <xf numFmtId="0" fontId="13" fillId="0" borderId="0" xfId="63" applyNumberFormat="1" applyFont="1" applyBorder="1" applyAlignment="1">
      <alignment horizontal="right" vertical="center"/>
      <protection/>
    </xf>
    <xf numFmtId="0" fontId="13" fillId="0" borderId="0" xfId="64" applyNumberFormat="1" applyFont="1" applyAlignment="1">
      <alignment horizontal="left" vertical="center"/>
      <protection/>
    </xf>
    <xf numFmtId="0" fontId="13" fillId="0" borderId="0" xfId="64" applyNumberFormat="1" applyFont="1" applyAlignment="1">
      <alignment/>
      <protection/>
    </xf>
    <xf numFmtId="0" fontId="13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 quotePrefix="1">
      <alignment horizontal="right" vertical="center"/>
    </xf>
    <xf numFmtId="0" fontId="32" fillId="0" borderId="0" xfId="0" applyNumberFormat="1" applyFont="1" applyAlignment="1">
      <alignment horizontal="right" vertical="center"/>
    </xf>
    <xf numFmtId="0" fontId="32" fillId="0" borderId="0" xfId="0" applyFont="1" applyAlignment="1" quotePrefix="1">
      <alignment horizontal="right" vertical="center"/>
    </xf>
    <xf numFmtId="0" fontId="3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top"/>
    </xf>
    <xf numFmtId="200" fontId="13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left" vertical="center"/>
    </xf>
    <xf numFmtId="176" fontId="32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211" fontId="4" fillId="0" borderId="13" xfId="63" applyNumberFormat="1" applyFont="1" applyFill="1" applyBorder="1" applyAlignment="1">
      <alignment horizontal="right" vertical="center"/>
      <protection/>
    </xf>
    <xf numFmtId="1" fontId="4" fillId="0" borderId="1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1" fontId="4" fillId="0" borderId="0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214" fontId="4" fillId="0" borderId="13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 quotePrefix="1">
      <alignment horizontal="right" vertical="center"/>
    </xf>
    <xf numFmtId="0" fontId="32" fillId="0" borderId="11" xfId="0" applyNumberFormat="1" applyFont="1" applyBorder="1" applyAlignment="1">
      <alignment vertical="center"/>
    </xf>
    <xf numFmtId="0" fontId="3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NumberFormat="1" applyFont="1" applyAlignment="1">
      <alignment horizontal="left" vertical="center"/>
    </xf>
    <xf numFmtId="0" fontId="4" fillId="0" borderId="14" xfId="63" applyNumberFormat="1" applyFont="1" applyBorder="1" applyAlignment="1">
      <alignment horizontal="center" vertical="center"/>
      <protection/>
    </xf>
    <xf numFmtId="41" fontId="4" fillId="0" borderId="0" xfId="63" applyNumberFormat="1" applyFont="1" applyBorder="1" applyAlignment="1">
      <alignment horizontal="right" vertical="center"/>
      <protection/>
    </xf>
    <xf numFmtId="0" fontId="4" fillId="0" borderId="81" xfId="63" applyNumberFormat="1" applyFont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36" fillId="0" borderId="0" xfId="0" applyFont="1" applyAlignment="1">
      <alignment vertical="center"/>
    </xf>
    <xf numFmtId="0" fontId="32" fillId="0" borderId="0" xfId="0" applyFont="1" applyAlignment="1">
      <alignment/>
    </xf>
    <xf numFmtId="41" fontId="4" fillId="0" borderId="13" xfId="63" applyNumberFormat="1" applyFont="1" applyBorder="1" applyAlignment="1">
      <alignment vertical="center"/>
      <protection/>
    </xf>
    <xf numFmtId="41" fontId="5" fillId="0" borderId="41" xfId="63" applyNumberFormat="1" applyFont="1" applyBorder="1" applyAlignment="1">
      <alignment vertical="center" shrinkToFit="1"/>
      <protection/>
    </xf>
    <xf numFmtId="41" fontId="4" fillId="0" borderId="79" xfId="63" applyNumberFormat="1" applyFont="1" applyBorder="1" applyAlignment="1">
      <alignment horizontal="right" vertical="center"/>
      <protection/>
    </xf>
    <xf numFmtId="41" fontId="4" fillId="0" borderId="66" xfId="63" applyNumberFormat="1" applyFont="1" applyBorder="1" applyAlignment="1">
      <alignment horizontal="right" vertical="center"/>
      <protection/>
    </xf>
    <xf numFmtId="41" fontId="4" fillId="0" borderId="66" xfId="63" applyNumberFormat="1" applyFont="1" applyBorder="1" applyAlignment="1">
      <alignment vertical="center"/>
      <protection/>
    </xf>
    <xf numFmtId="41" fontId="4" fillId="0" borderId="78" xfId="63" applyNumberFormat="1" applyFont="1" applyBorder="1" applyAlignment="1">
      <alignment vertical="center"/>
      <protection/>
    </xf>
    <xf numFmtId="0" fontId="4" fillId="0" borderId="51" xfId="63" applyFont="1" applyBorder="1" applyAlignment="1">
      <alignment vertical="center"/>
      <protection/>
    </xf>
    <xf numFmtId="0" fontId="4" fillId="0" borderId="66" xfId="63" applyFont="1" applyBorder="1" applyAlignment="1">
      <alignment vertical="center"/>
      <protection/>
    </xf>
    <xf numFmtId="41" fontId="4" fillId="0" borderId="71" xfId="63" applyNumberFormat="1" applyFont="1" applyBorder="1" applyAlignment="1">
      <alignment vertical="center"/>
      <protection/>
    </xf>
    <xf numFmtId="41" fontId="4" fillId="0" borderId="53" xfId="63" applyNumberFormat="1" applyFont="1" applyBorder="1" applyAlignment="1">
      <alignment vertical="center"/>
      <protection/>
    </xf>
    <xf numFmtId="223" fontId="5" fillId="0" borderId="41" xfId="63" applyNumberFormat="1" applyFont="1" applyBorder="1" applyAlignment="1">
      <alignment horizontal="right" vertical="center" shrinkToFit="1"/>
      <protection/>
    </xf>
    <xf numFmtId="223" fontId="4" fillId="0" borderId="78" xfId="63" applyNumberFormat="1" applyFont="1" applyBorder="1" applyAlignment="1">
      <alignment horizontal="right" vertical="center"/>
      <protection/>
    </xf>
    <xf numFmtId="223" fontId="4" fillId="0" borderId="51" xfId="63" applyNumberFormat="1" applyFont="1" applyBorder="1" applyAlignment="1">
      <alignment horizontal="right" vertical="center"/>
      <protection/>
    </xf>
    <xf numFmtId="223" fontId="4" fillId="0" borderId="71" xfId="63" applyNumberFormat="1" applyFont="1" applyBorder="1" applyAlignment="1">
      <alignment horizontal="right" vertical="center"/>
      <protection/>
    </xf>
    <xf numFmtId="223" fontId="4" fillId="0" borderId="78" xfId="63" applyNumberFormat="1" applyFont="1" applyBorder="1" applyAlignment="1">
      <alignment horizontal="right" vertical="center" shrinkToFit="1"/>
      <protection/>
    </xf>
    <xf numFmtId="177" fontId="4" fillId="0" borderId="0" xfId="63" applyNumberFormat="1" applyFont="1" applyFill="1" applyBorder="1" applyAlignment="1">
      <alignment vertical="center"/>
      <protection/>
    </xf>
    <xf numFmtId="0" fontId="4" fillId="0" borderId="25" xfId="0" applyNumberFormat="1" applyFont="1" applyBorder="1" applyAlignment="1">
      <alignment horizontal="center" vertical="center"/>
    </xf>
    <xf numFmtId="0" fontId="2" fillId="0" borderId="0" xfId="63" applyNumberFormat="1" applyFont="1" applyAlignment="1">
      <alignment horizontal="left" vertical="center"/>
      <protection/>
    </xf>
    <xf numFmtId="176" fontId="4" fillId="0" borderId="41" xfId="63" applyNumberFormat="1" applyBorder="1" applyAlignment="1" quotePrefix="1">
      <alignment horizontal="center" vertical="center"/>
      <protection/>
    </xf>
    <xf numFmtId="0" fontId="4" fillId="0" borderId="0" xfId="63" applyNumberFormat="1" applyFont="1" applyBorder="1" applyAlignment="1">
      <alignment horizontal="left" vertical="center"/>
      <protection/>
    </xf>
    <xf numFmtId="0" fontId="4" fillId="0" borderId="0" xfId="63" applyNumberFormat="1" applyFont="1" applyBorder="1" applyAlignment="1">
      <alignment vertical="center"/>
      <protection/>
    </xf>
    <xf numFmtId="0" fontId="0" fillId="0" borderId="10" xfId="0" applyNumberForma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03" fontId="0" fillId="0" borderId="19" xfId="0" applyNumberForma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0" xfId="63" applyBorder="1">
      <alignment vertical="center"/>
      <protection/>
    </xf>
    <xf numFmtId="41" fontId="0" fillId="0" borderId="28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224" fontId="13" fillId="0" borderId="6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10" fontId="4" fillId="0" borderId="13" xfId="63" applyNumberFormat="1" applyFont="1" applyFill="1" applyBorder="1" applyAlignment="1">
      <alignment/>
      <protection/>
    </xf>
    <xf numFmtId="49" fontId="4" fillId="0" borderId="17" xfId="63" applyNumberFormat="1" applyFont="1" applyBorder="1" applyAlignment="1">
      <alignment horizontal="center" vertical="center" shrinkToFit="1"/>
      <protection/>
    </xf>
    <xf numFmtId="0" fontId="36" fillId="0" borderId="0" xfId="0" applyFont="1" applyAlignment="1">
      <alignment horizontal="right" vertical="center"/>
    </xf>
    <xf numFmtId="0" fontId="32" fillId="0" borderId="11" xfId="0" applyFont="1" applyBorder="1" applyAlignment="1">
      <alignment vertical="center"/>
    </xf>
    <xf numFmtId="212" fontId="4" fillId="0" borderId="11" xfId="0" applyNumberFormat="1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212" fontId="32" fillId="0" borderId="11" xfId="0" applyNumberFormat="1" applyFont="1" applyBorder="1" applyAlignment="1">
      <alignment horizontal="right" vertical="center"/>
    </xf>
    <xf numFmtId="212" fontId="4" fillId="0" borderId="11" xfId="0" applyNumberFormat="1" applyFont="1" applyBorder="1" applyAlignment="1">
      <alignment horizontal="right" vertical="center"/>
    </xf>
    <xf numFmtId="221" fontId="9" fillId="0" borderId="0" xfId="63" applyNumberFormat="1" applyFont="1" applyBorder="1" applyAlignment="1">
      <alignment horizontal="right" vertical="center"/>
      <protection/>
    </xf>
    <xf numFmtId="176" fontId="13" fillId="0" borderId="0" xfId="63" applyNumberFormat="1" applyFont="1" applyBorder="1" applyAlignment="1">
      <alignment horizontal="right" vertical="center"/>
      <protection/>
    </xf>
    <xf numFmtId="0" fontId="4" fillId="0" borderId="0" xfId="64" applyNumberFormat="1" applyFont="1" applyBorder="1" applyAlignment="1">
      <alignment vertical="center" shrinkToFit="1"/>
      <protection/>
    </xf>
    <xf numFmtId="200" fontId="32" fillId="0" borderId="11" xfId="0" applyNumberFormat="1" applyFont="1" applyBorder="1" applyAlignment="1">
      <alignment horizontal="right" vertical="center"/>
    </xf>
    <xf numFmtId="0" fontId="33" fillId="0" borderId="0" xfId="0" applyNumberFormat="1" applyFont="1" applyAlignment="1">
      <alignment horizontal="left" vertical="center"/>
    </xf>
    <xf numFmtId="0" fontId="4" fillId="0" borderId="22" xfId="0" applyNumberFormat="1" applyFont="1" applyBorder="1" applyAlignment="1">
      <alignment horizontal="center" vertical="center" shrinkToFit="1"/>
    </xf>
    <xf numFmtId="0" fontId="4" fillId="0" borderId="52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vertical="center"/>
    </xf>
    <xf numFmtId="177" fontId="4" fillId="0" borderId="38" xfId="0" applyNumberFormat="1" applyFont="1" applyBorder="1" applyAlignment="1">
      <alignment vertical="center"/>
    </xf>
    <xf numFmtId="0" fontId="32" fillId="0" borderId="11" xfId="0" applyNumberFormat="1" applyFont="1" applyFill="1" applyBorder="1" applyAlignment="1">
      <alignment horizontal="right" vertical="center"/>
    </xf>
    <xf numFmtId="0" fontId="32" fillId="0" borderId="11" xfId="0" applyNumberFormat="1" applyFont="1" applyBorder="1" applyAlignment="1">
      <alignment horizontal="right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right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203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203" fontId="5" fillId="0" borderId="11" xfId="0" applyNumberFormat="1" applyFont="1" applyFill="1" applyBorder="1" applyAlignment="1">
      <alignment horizontal="center" vertical="center"/>
    </xf>
    <xf numFmtId="203" fontId="0" fillId="0" borderId="13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13" fillId="0" borderId="13" xfId="0" applyNumberFormat="1" applyFont="1" applyFill="1" applyBorder="1" applyAlignment="1">
      <alignment vertical="center"/>
    </xf>
    <xf numFmtId="203" fontId="0" fillId="0" borderId="30" xfId="0" applyNumberFormat="1" applyBorder="1" applyAlignment="1">
      <alignment horizontal="center" vertical="center"/>
    </xf>
    <xf numFmtId="41" fontId="13" fillId="0" borderId="0" xfId="0" applyNumberFormat="1" applyFont="1" applyFill="1" applyBorder="1" applyAlignment="1">
      <alignment vertical="center"/>
    </xf>
    <xf numFmtId="41" fontId="33" fillId="0" borderId="0" xfId="0" applyNumberFormat="1" applyFont="1" applyFill="1" applyBorder="1" applyAlignment="1">
      <alignment vertical="center"/>
    </xf>
    <xf numFmtId="41" fontId="13" fillId="0" borderId="30" xfId="0" applyNumberFormat="1" applyFont="1" applyFill="1" applyBorder="1" applyAlignment="1">
      <alignment vertical="center"/>
    </xf>
    <xf numFmtId="0" fontId="0" fillId="0" borderId="24" xfId="0" applyBorder="1" applyAlignment="1" quotePrefix="1">
      <alignment horizontal="center" vertical="center" wrapText="1"/>
    </xf>
    <xf numFmtId="203" fontId="5" fillId="0" borderId="37" xfId="0" applyNumberFormat="1" applyFont="1" applyBorder="1" applyAlignment="1">
      <alignment horizontal="center" vertical="center"/>
    </xf>
    <xf numFmtId="203" fontId="0" fillId="0" borderId="46" xfId="0" applyNumberFormat="1" applyBorder="1" applyAlignment="1">
      <alignment horizontal="center" vertical="center"/>
    </xf>
    <xf numFmtId="203" fontId="0" fillId="0" borderId="38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203" fontId="9" fillId="0" borderId="39" xfId="0" applyNumberFormat="1" applyFont="1" applyBorder="1" applyAlignment="1">
      <alignment horizontal="left" vertical="center" wrapText="1"/>
    </xf>
    <xf numFmtId="203" fontId="9" fillId="0" borderId="28" xfId="0" applyNumberFormat="1" applyFont="1" applyBorder="1" applyAlignment="1">
      <alignment horizontal="left" vertical="center" wrapText="1"/>
    </xf>
    <xf numFmtId="203" fontId="0" fillId="0" borderId="28" xfId="0" applyNumberFormat="1" applyBorder="1" applyAlignment="1">
      <alignment horizontal="center" vertical="center"/>
    </xf>
    <xf numFmtId="204" fontId="0" fillId="0" borderId="28" xfId="0" applyNumberFormat="1" applyBorder="1" applyAlignment="1">
      <alignment horizontal="center" vertical="center"/>
    </xf>
    <xf numFmtId="204" fontId="4" fillId="0" borderId="28" xfId="0" applyNumberFormat="1" applyFont="1" applyFill="1" applyBorder="1" applyAlignment="1">
      <alignment horizontal="center" vertical="center"/>
    </xf>
    <xf numFmtId="0" fontId="36" fillId="0" borderId="0" xfId="0" applyNumberFormat="1" applyFont="1" applyBorder="1" applyAlignment="1">
      <alignment horizontal="right" vertical="center"/>
    </xf>
    <xf numFmtId="0" fontId="9" fillId="0" borderId="79" xfId="0" applyFont="1" applyBorder="1" applyAlignment="1">
      <alignment horizontal="center" vertical="center"/>
    </xf>
    <xf numFmtId="205" fontId="4" fillId="0" borderId="13" xfId="63" applyNumberFormat="1" applyFont="1" applyBorder="1" applyAlignment="1">
      <alignment vertical="center"/>
      <protection/>
    </xf>
    <xf numFmtId="0" fontId="36" fillId="0" borderId="11" xfId="0" applyNumberFormat="1" applyFont="1" applyBorder="1" applyAlignment="1" quotePrefix="1">
      <alignment horizontal="right" vertical="center"/>
    </xf>
    <xf numFmtId="177" fontId="4" fillId="0" borderId="0" xfId="0" applyNumberFormat="1" applyFont="1" applyBorder="1" applyAlignment="1">
      <alignment vertical="center"/>
    </xf>
    <xf numFmtId="195" fontId="4" fillId="0" borderId="37" xfId="0" applyNumberFormat="1" applyFont="1" applyBorder="1" applyAlignment="1">
      <alignment horizontal="right" vertical="center"/>
    </xf>
    <xf numFmtId="196" fontId="4" fillId="0" borderId="11" xfId="0" applyNumberFormat="1" applyFont="1" applyBorder="1" applyAlignment="1">
      <alignment horizontal="center" vertical="center"/>
    </xf>
    <xf numFmtId="195" fontId="4" fillId="0" borderId="11" xfId="0" applyNumberFormat="1" applyFont="1" applyBorder="1" applyAlignment="1">
      <alignment horizontal="right" vertical="center"/>
    </xf>
    <xf numFmtId="195" fontId="4" fillId="0" borderId="19" xfId="0" applyNumberFormat="1" applyFont="1" applyBorder="1" applyAlignment="1">
      <alignment horizontal="right" vertical="center"/>
    </xf>
    <xf numFmtId="196" fontId="4" fillId="0" borderId="0" xfId="0" applyNumberFormat="1" applyFont="1" applyBorder="1" applyAlignment="1">
      <alignment horizontal="center" vertical="center"/>
    </xf>
    <xf numFmtId="195" fontId="4" fillId="0" borderId="0" xfId="0" applyNumberFormat="1" applyFont="1" applyBorder="1" applyAlignment="1">
      <alignment horizontal="right" vertical="center"/>
    </xf>
    <xf numFmtId="195" fontId="5" fillId="0" borderId="38" xfId="0" applyNumberFormat="1" applyFont="1" applyBorder="1" applyAlignment="1">
      <alignment horizontal="right" vertical="center"/>
    </xf>
    <xf numFmtId="196" fontId="5" fillId="0" borderId="13" xfId="0" applyNumberFormat="1" applyFont="1" applyBorder="1" applyAlignment="1">
      <alignment horizontal="center" vertical="center"/>
    </xf>
    <xf numFmtId="195" fontId="5" fillId="0" borderId="13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4" fillId="0" borderId="11" xfId="63" applyNumberFormat="1" applyFont="1" applyBorder="1" applyAlignment="1" quotePrefix="1">
      <alignment horizontal="right" vertical="center"/>
      <protection/>
    </xf>
    <xf numFmtId="178" fontId="33" fillId="0" borderId="0" xfId="0" applyNumberFormat="1" applyFont="1" applyBorder="1" applyAlignment="1">
      <alignment horizontal="right" vertical="center"/>
    </xf>
    <xf numFmtId="209" fontId="33" fillId="0" borderId="0" xfId="0" applyNumberFormat="1" applyFont="1" applyBorder="1" applyAlignment="1">
      <alignment horizontal="right" vertical="center"/>
    </xf>
    <xf numFmtId="43" fontId="33" fillId="0" borderId="0" xfId="0" applyNumberFormat="1" applyFont="1" applyBorder="1" applyAlignment="1">
      <alignment horizontal="right" vertical="center"/>
    </xf>
    <xf numFmtId="209" fontId="33" fillId="0" borderId="38" xfId="0" applyNumberFormat="1" applyFont="1" applyBorder="1" applyAlignment="1">
      <alignment horizontal="right" vertical="center"/>
    </xf>
    <xf numFmtId="209" fontId="33" fillId="0" borderId="13" xfId="0" applyNumberFormat="1" applyFont="1" applyBorder="1" applyAlignment="1">
      <alignment horizontal="right" vertical="center"/>
    </xf>
    <xf numFmtId="41" fontId="5" fillId="0" borderId="11" xfId="63" applyNumberFormat="1" applyFont="1" applyFill="1" applyBorder="1" applyAlignment="1">
      <alignment vertical="center"/>
      <protection/>
    </xf>
    <xf numFmtId="41" fontId="4" fillId="0" borderId="10" xfId="63" applyNumberFormat="1" applyFont="1" applyBorder="1" applyAlignment="1">
      <alignment vertical="center"/>
      <protection/>
    </xf>
    <xf numFmtId="0" fontId="4" fillId="0" borderId="11" xfId="63" applyNumberFormat="1" applyBorder="1" applyAlignment="1">
      <alignment horizontal="right" vertical="center"/>
      <protection/>
    </xf>
    <xf numFmtId="0" fontId="36" fillId="0" borderId="0" xfId="63" applyNumberFormat="1" applyFont="1" applyAlignment="1">
      <alignment horizontal="left" vertical="center"/>
      <protection/>
    </xf>
    <xf numFmtId="49" fontId="33" fillId="0" borderId="13" xfId="0" applyNumberFormat="1" applyFont="1" applyBorder="1" applyAlignment="1">
      <alignment horizontal="right" vertical="center"/>
    </xf>
    <xf numFmtId="0" fontId="4" fillId="0" borderId="54" xfId="0" applyNumberFormat="1" applyFont="1" applyBorder="1" applyAlignment="1">
      <alignment horizontal="center" vertical="center" shrinkToFit="1"/>
    </xf>
    <xf numFmtId="0" fontId="36" fillId="0" borderId="0" xfId="0" applyFont="1" applyAlignment="1">
      <alignment/>
    </xf>
    <xf numFmtId="0" fontId="4" fillId="0" borderId="37" xfId="0" applyNumberFormat="1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11" xfId="0" applyNumberFormat="1" applyFont="1" applyBorder="1" applyAlignment="1">
      <alignment shrinkToFit="1"/>
    </xf>
    <xf numFmtId="41" fontId="4" fillId="0" borderId="19" xfId="0" applyNumberFormat="1" applyFont="1" applyFill="1" applyBorder="1" applyAlignment="1">
      <alignment vertical="center" shrinkToFit="1"/>
    </xf>
    <xf numFmtId="41" fontId="4" fillId="0" borderId="38" xfId="0" applyNumberFormat="1" applyFont="1" applyFill="1" applyBorder="1" applyAlignment="1">
      <alignment vertical="center" shrinkToFit="1"/>
    </xf>
    <xf numFmtId="41" fontId="4" fillId="0" borderId="13" xfId="0" applyNumberFormat="1" applyFont="1" applyFill="1" applyBorder="1" applyAlignment="1">
      <alignment vertical="center" shrinkToFit="1"/>
    </xf>
    <xf numFmtId="0" fontId="32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32" fillId="0" borderId="13" xfId="0" applyNumberFormat="1" applyFont="1" applyBorder="1" applyAlignment="1">
      <alignment/>
    </xf>
    <xf numFmtId="0" fontId="0" fillId="0" borderId="10" xfId="0" applyNumberFormat="1" applyBorder="1" applyAlignment="1" quotePrefix="1">
      <alignment horizontal="center" vertical="center" shrinkToFi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 quotePrefix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2" fillId="0" borderId="11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201" fontId="4" fillId="0" borderId="11" xfId="0" applyNumberFormat="1" applyFont="1" applyBorder="1" applyAlignment="1">
      <alignment vertical="center"/>
    </xf>
    <xf numFmtId="0" fontId="2" fillId="0" borderId="0" xfId="63" applyNumberFormat="1" applyFont="1" applyAlignment="1">
      <alignment horizontal="left" vertical="center"/>
      <protection/>
    </xf>
    <xf numFmtId="0" fontId="4" fillId="0" borderId="0" xfId="63" applyNumberFormat="1" applyFont="1" applyBorder="1" applyAlignment="1">
      <alignment horizontal="center" vertical="center"/>
      <protection/>
    </xf>
    <xf numFmtId="41" fontId="4" fillId="0" borderId="0" xfId="63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right" vertical="center"/>
    </xf>
    <xf numFmtId="176" fontId="0" fillId="0" borderId="0" xfId="0" applyNumberFormat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" fillId="0" borderId="0" xfId="63" applyFont="1" applyBorder="1" applyAlignment="1">
      <alignment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1" fontId="4" fillId="0" borderId="37" xfId="0" applyNumberFormat="1" applyFont="1" applyBorder="1" applyAlignment="1">
      <alignment horizontal="right" vertical="center"/>
    </xf>
    <xf numFmtId="214" fontId="4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 vertical="center"/>
    </xf>
    <xf numFmtId="214" fontId="4" fillId="0" borderId="13" xfId="0" applyNumberFormat="1" applyFont="1" applyBorder="1" applyAlignment="1">
      <alignment horizontal="right" vertical="center"/>
    </xf>
    <xf numFmtId="1" fontId="0" fillId="0" borderId="13" xfId="0" applyNumberFormat="1" applyBorder="1" applyAlignment="1" quotePrefix="1">
      <alignment horizontal="right" vertical="center"/>
    </xf>
    <xf numFmtId="1" fontId="4" fillId="0" borderId="13" xfId="0" applyNumberFormat="1" applyFont="1" applyBorder="1" applyAlignment="1" quotePrefix="1">
      <alignment horizontal="right" vertical="center"/>
    </xf>
    <xf numFmtId="0" fontId="0" fillId="0" borderId="38" xfId="0" applyNumberFormat="1" applyBorder="1" applyAlignment="1">
      <alignment horizontal="right" vertical="center"/>
    </xf>
    <xf numFmtId="1" fontId="4" fillId="0" borderId="0" xfId="0" applyNumberFormat="1" applyFont="1" applyBorder="1" applyAlignment="1" quotePrefix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right" vertical="center"/>
    </xf>
    <xf numFmtId="41" fontId="4" fillId="0" borderId="26" xfId="0" applyNumberFormat="1" applyFont="1" applyBorder="1" applyAlignment="1">
      <alignment horizontal="right" vertical="center"/>
    </xf>
    <xf numFmtId="41" fontId="4" fillId="0" borderId="13" xfId="0" applyNumberFormat="1" applyFont="1" applyFill="1" applyBorder="1" applyAlignment="1">
      <alignment vertical="center"/>
    </xf>
    <xf numFmtId="0" fontId="34" fillId="0" borderId="11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13" fillId="0" borderId="53" xfId="0" applyNumberFormat="1" applyFont="1" applyBorder="1" applyAlignment="1">
      <alignment horizontal="center" vertical="distributed" textRotation="255" wrapText="1" indent="1"/>
    </xf>
    <xf numFmtId="0" fontId="13" fillId="0" borderId="54" xfId="0" applyNumberFormat="1" applyFont="1" applyBorder="1" applyAlignment="1">
      <alignment horizontal="center" vertical="distributed" textRotation="255" indent="1"/>
    </xf>
    <xf numFmtId="4" fontId="13" fillId="0" borderId="54" xfId="0" applyNumberFormat="1" applyFont="1" applyBorder="1" applyAlignment="1">
      <alignment horizontal="center" vertical="distributed" textRotation="255" indent="1"/>
    </xf>
    <xf numFmtId="0" fontId="13" fillId="0" borderId="54" xfId="0" applyNumberFormat="1" applyFont="1" applyBorder="1" applyAlignment="1">
      <alignment horizontal="center" vertical="distributed" textRotation="255" wrapText="1" indent="1"/>
    </xf>
    <xf numFmtId="0" fontId="13" fillId="0" borderId="71" xfId="0" applyNumberFormat="1" applyFont="1" applyBorder="1" applyAlignment="1">
      <alignment horizontal="center" vertical="distributed" textRotation="255" indent="1"/>
    </xf>
    <xf numFmtId="0" fontId="13" fillId="0" borderId="22" xfId="0" applyFont="1" applyBorder="1" applyAlignment="1">
      <alignment horizontal="center" vertical="distributed" textRotation="255" indent="1"/>
    </xf>
    <xf numFmtId="0" fontId="13" fillId="0" borderId="54" xfId="0" applyFont="1" applyBorder="1" applyAlignment="1">
      <alignment horizontal="center" vertical="distributed" textRotation="255" indent="1"/>
    </xf>
    <xf numFmtId="0" fontId="13" fillId="0" borderId="71" xfId="0" applyFont="1" applyBorder="1" applyAlignment="1">
      <alignment horizontal="center" vertical="top" textRotation="255" indent="1"/>
    </xf>
    <xf numFmtId="0" fontId="13" fillId="0" borderId="28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51" xfId="0" applyNumberFormat="1" applyFont="1" applyBorder="1" applyAlignment="1">
      <alignment horizontal="center" vertical="center"/>
    </xf>
    <xf numFmtId="0" fontId="13" fillId="0" borderId="90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center" vertical="center"/>
    </xf>
    <xf numFmtId="176" fontId="13" fillId="0" borderId="90" xfId="0" applyNumberFormat="1" applyFont="1" applyBorder="1" applyAlignment="1">
      <alignment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54" xfId="0" applyNumberFormat="1" applyFont="1" applyBorder="1" applyAlignment="1">
      <alignment horizontal="center" vertical="center"/>
    </xf>
    <xf numFmtId="0" fontId="13" fillId="0" borderId="71" xfId="0" applyNumberFormat="1" applyFont="1" applyBorder="1" applyAlignment="1">
      <alignment horizontal="center" vertical="center"/>
    </xf>
    <xf numFmtId="0" fontId="13" fillId="0" borderId="91" xfId="0" applyNumberFormat="1" applyFont="1" applyBorder="1" applyAlignment="1">
      <alignment horizontal="center" vertical="center"/>
    </xf>
    <xf numFmtId="0" fontId="13" fillId="0" borderId="59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vertical="center" textRotation="255" wrapText="1"/>
    </xf>
    <xf numFmtId="41" fontId="13" fillId="0" borderId="37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vertical="center"/>
    </xf>
    <xf numFmtId="41" fontId="13" fillId="0" borderId="28" xfId="0" applyNumberFormat="1" applyFont="1" applyBorder="1" applyAlignment="1">
      <alignment vertical="center"/>
    </xf>
    <xf numFmtId="41" fontId="13" fillId="0" borderId="46" xfId="0" applyNumberFormat="1" applyFont="1" applyBorder="1" applyAlignment="1">
      <alignment horizontal="right" vertical="center"/>
    </xf>
    <xf numFmtId="41" fontId="13" fillId="0" borderId="19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vertical="center"/>
    </xf>
    <xf numFmtId="41" fontId="13" fillId="0" borderId="45" xfId="0" applyNumberFormat="1" applyFont="1" applyBorder="1" applyAlignment="1">
      <alignment horizontal="right" vertical="center"/>
    </xf>
    <xf numFmtId="41" fontId="13" fillId="0" borderId="43" xfId="0" applyNumberFormat="1" applyFont="1" applyBorder="1" applyAlignment="1">
      <alignment vertical="center"/>
    </xf>
    <xf numFmtId="41" fontId="13" fillId="0" borderId="30" xfId="0" applyNumberFormat="1" applyFont="1" applyBorder="1" applyAlignment="1">
      <alignment vertical="center"/>
    </xf>
    <xf numFmtId="41" fontId="13" fillId="0" borderId="77" xfId="0" applyNumberFormat="1" applyFont="1" applyBorder="1" applyAlignment="1">
      <alignment horizontal="right" vertical="center"/>
    </xf>
    <xf numFmtId="41" fontId="13" fillId="0" borderId="76" xfId="0" applyNumberFormat="1" applyFont="1" applyBorder="1" applyAlignment="1">
      <alignment vertical="center"/>
    </xf>
    <xf numFmtId="41" fontId="13" fillId="0" borderId="38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vertical="center"/>
    </xf>
    <xf numFmtId="41" fontId="4" fillId="0" borderId="4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/>
    </xf>
    <xf numFmtId="176" fontId="7" fillId="0" borderId="44" xfId="0" applyNumberFormat="1" applyFont="1" applyBorder="1" applyAlignment="1">
      <alignment horizontal="center" vertical="center" wrapText="1" shrinkToFit="1"/>
    </xf>
    <xf numFmtId="0" fontId="13" fillId="0" borderId="26" xfId="63" applyNumberFormat="1" applyFont="1" applyBorder="1" applyAlignment="1">
      <alignment horizontal="center" vertical="center"/>
      <protection/>
    </xf>
    <xf numFmtId="0" fontId="13" fillId="0" borderId="10" xfId="63" applyNumberFormat="1" applyFont="1" applyBorder="1" applyAlignment="1">
      <alignment horizontal="center" vertical="center"/>
      <protection/>
    </xf>
    <xf numFmtId="0" fontId="13" fillId="0" borderId="12" xfId="63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top"/>
    </xf>
    <xf numFmtId="41" fontId="4" fillId="0" borderId="41" xfId="0" applyNumberFormat="1" applyFont="1" applyBorder="1" applyAlignment="1">
      <alignment vertical="center"/>
    </xf>
    <xf numFmtId="41" fontId="5" fillId="0" borderId="71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53" xfId="0" applyNumberFormat="1" applyFont="1" applyBorder="1" applyAlignment="1">
      <alignment vertical="center"/>
    </xf>
    <xf numFmtId="41" fontId="4" fillId="0" borderId="66" xfId="0" applyNumberFormat="1" applyFont="1" applyFill="1" applyBorder="1" applyAlignment="1">
      <alignment vertical="center"/>
    </xf>
    <xf numFmtId="41" fontId="4" fillId="0" borderId="51" xfId="0" applyNumberFormat="1" applyFont="1" applyBorder="1" applyAlignment="1">
      <alignment vertical="center"/>
    </xf>
    <xf numFmtId="41" fontId="5" fillId="0" borderId="22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vertical="center"/>
    </xf>
    <xf numFmtId="188" fontId="33" fillId="0" borderId="19" xfId="51" applyNumberFormat="1" applyFont="1" applyBorder="1" applyAlignment="1">
      <alignment vertical="center"/>
    </xf>
    <xf numFmtId="188" fontId="33" fillId="0" borderId="0" xfId="51" applyNumberFormat="1" applyFont="1" applyBorder="1" applyAlignment="1">
      <alignment vertical="center"/>
    </xf>
    <xf numFmtId="188" fontId="33" fillId="0" borderId="0" xfId="51" applyNumberFormat="1" applyFont="1" applyBorder="1" applyAlignment="1">
      <alignment horizontal="right" vertical="center"/>
    </xf>
    <xf numFmtId="188" fontId="33" fillId="0" borderId="43" xfId="51" applyNumberFormat="1" applyFont="1" applyBorder="1" applyAlignment="1">
      <alignment horizontal="right" vertical="center"/>
    </xf>
    <xf numFmtId="188" fontId="33" fillId="0" borderId="19" xfId="51" applyNumberFormat="1" applyFont="1" applyFill="1" applyBorder="1" applyAlignment="1">
      <alignment vertical="center"/>
    </xf>
    <xf numFmtId="188" fontId="33" fillId="0" borderId="0" xfId="51" applyNumberFormat="1" applyFont="1" applyFill="1" applyBorder="1" applyAlignment="1">
      <alignment vertical="center"/>
    </xf>
    <xf numFmtId="188" fontId="33" fillId="0" borderId="82" xfId="51" applyNumberFormat="1" applyFont="1" applyFill="1" applyBorder="1" applyAlignment="1">
      <alignment vertical="center"/>
    </xf>
    <xf numFmtId="188" fontId="33" fillId="0" borderId="92" xfId="51" applyNumberFormat="1" applyFont="1" applyFill="1" applyBorder="1" applyAlignment="1">
      <alignment vertical="center"/>
    </xf>
    <xf numFmtId="188" fontId="33" fillId="0" borderId="38" xfId="51" applyNumberFormat="1" applyFont="1" applyFill="1" applyBorder="1" applyAlignment="1">
      <alignment vertical="center"/>
    </xf>
    <xf numFmtId="188" fontId="33" fillId="0" borderId="13" xfId="51" applyNumberFormat="1" applyFont="1" applyFill="1" applyBorder="1" applyAlignment="1">
      <alignment vertical="center"/>
    </xf>
    <xf numFmtId="188" fontId="33" fillId="0" borderId="13" xfId="51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188" fontId="33" fillId="0" borderId="0" xfId="51" applyNumberFormat="1" applyFont="1" applyFill="1" applyBorder="1" applyAlignment="1">
      <alignment horizontal="right" vertical="center"/>
    </xf>
    <xf numFmtId="188" fontId="33" fillId="0" borderId="43" xfId="51" applyNumberFormat="1" applyFont="1" applyFill="1" applyBorder="1" applyAlignment="1">
      <alignment horizontal="right" vertical="center"/>
    </xf>
    <xf numFmtId="188" fontId="33" fillId="0" borderId="43" xfId="51" applyNumberFormat="1" applyFont="1" applyFill="1" applyBorder="1" applyAlignment="1">
      <alignment vertical="center"/>
    </xf>
    <xf numFmtId="188" fontId="36" fillId="0" borderId="0" xfId="51" applyNumberFormat="1" applyFont="1" applyFill="1" applyBorder="1" applyAlignment="1">
      <alignment horizontal="right" vertical="center"/>
    </xf>
    <xf numFmtId="189" fontId="33" fillId="0" borderId="0" xfId="0" applyNumberFormat="1" applyFont="1" applyBorder="1" applyAlignment="1">
      <alignment horizontal="right" vertical="center"/>
    </xf>
    <xf numFmtId="189" fontId="33" fillId="0" borderId="0" xfId="0" applyNumberFormat="1" applyFont="1" applyFill="1" applyBorder="1" applyAlignment="1">
      <alignment vertical="center"/>
    </xf>
    <xf numFmtId="192" fontId="33" fillId="0" borderId="0" xfId="0" applyNumberFormat="1" applyFont="1" applyBorder="1" applyAlignment="1">
      <alignment horizontal="right" vertical="center"/>
    </xf>
    <xf numFmtId="189" fontId="33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distributed" vertical="center"/>
    </xf>
    <xf numFmtId="0" fontId="10" fillId="0" borderId="10" xfId="0" applyNumberFormat="1" applyFont="1" applyFill="1" applyBorder="1" applyAlignment="1">
      <alignment horizontal="distributed" vertical="center"/>
    </xf>
    <xf numFmtId="3" fontId="4" fillId="0" borderId="11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horizontal="right" vertical="center"/>
    </xf>
    <xf numFmtId="0" fontId="33" fillId="0" borderId="13" xfId="0" applyNumberFormat="1" applyFont="1" applyBorder="1" applyAlignment="1">
      <alignment horizontal="right" vertical="center"/>
    </xf>
    <xf numFmtId="0" fontId="0" fillId="0" borderId="56" xfId="0" applyNumberForma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38" fontId="33" fillId="0" borderId="19" xfId="51" applyFont="1" applyBorder="1" applyAlignment="1" quotePrefix="1">
      <alignment vertical="center" shrinkToFit="1"/>
    </xf>
    <xf numFmtId="0" fontId="47" fillId="0" borderId="29" xfId="0" applyFont="1" applyBorder="1" applyAlignment="1">
      <alignment horizontal="right" vertical="center" shrinkToFit="1"/>
    </xf>
    <xf numFmtId="0" fontId="32" fillId="0" borderId="10" xfId="0" applyNumberFormat="1" applyFont="1" applyBorder="1" applyAlignment="1">
      <alignment horizontal="distributed" vertical="center"/>
    </xf>
    <xf numFmtId="0" fontId="36" fillId="0" borderId="11" xfId="0" applyFont="1" applyBorder="1" applyAlignment="1">
      <alignment horizontal="right"/>
    </xf>
    <xf numFmtId="0" fontId="0" fillId="0" borderId="61" xfId="0" applyBorder="1" applyAlignment="1">
      <alignment horizontal="center" vertical="center" shrinkToFit="1"/>
    </xf>
    <xf numFmtId="0" fontId="4" fillId="0" borderId="10" xfId="0" applyNumberFormat="1" applyFont="1" applyBorder="1" applyAlignment="1">
      <alignment vertical="center" shrinkToFit="1"/>
    </xf>
    <xf numFmtId="176" fontId="9" fillId="0" borderId="16" xfId="0" applyNumberFormat="1" applyFont="1" applyBorder="1" applyAlignment="1" quotePrefix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76" fontId="36" fillId="0" borderId="10" xfId="0" applyNumberFormat="1" applyFont="1" applyBorder="1" applyAlignment="1" quotePrefix="1">
      <alignment horizontal="center" vertical="center"/>
    </xf>
    <xf numFmtId="41" fontId="4" fillId="0" borderId="51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vertical="center" shrinkToFit="1"/>
    </xf>
    <xf numFmtId="0" fontId="0" fillId="0" borderId="17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13" fillId="0" borderId="26" xfId="0" applyNumberFormat="1" applyFont="1" applyFill="1" applyBorder="1" applyAlignment="1">
      <alignment horizontal="right" vertical="center"/>
    </xf>
    <xf numFmtId="0" fontId="13" fillId="0" borderId="27" xfId="0" applyNumberFormat="1" applyFont="1" applyFill="1" applyBorder="1" applyAlignment="1">
      <alignment horizontal="right" vertical="center"/>
    </xf>
    <xf numFmtId="0" fontId="0" fillId="0" borderId="26" xfId="0" applyNumberForma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221" fontId="4" fillId="0" borderId="19" xfId="63" applyNumberFormat="1" applyFont="1" applyBorder="1" applyAlignment="1">
      <alignment horizontal="right" vertical="center"/>
      <protection/>
    </xf>
    <xf numFmtId="0" fontId="4" fillId="0" borderId="0" xfId="63" applyFont="1" applyBorder="1" applyAlignment="1">
      <alignment vertical="center"/>
      <protection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33" fillId="0" borderId="0" xfId="0" applyNumberFormat="1" applyFont="1" applyBorder="1" applyAlignment="1">
      <alignment horizontal="center" vertical="center" shrinkToFit="1"/>
    </xf>
    <xf numFmtId="178" fontId="33" fillId="0" borderId="0" xfId="0" applyNumberFormat="1" applyFont="1" applyFill="1" applyBorder="1" applyAlignment="1">
      <alignment horizontal="center" vertical="center" shrinkToFit="1"/>
    </xf>
    <xf numFmtId="178" fontId="33" fillId="0" borderId="13" xfId="0" applyNumberFormat="1" applyFont="1" applyFill="1" applyBorder="1" applyAlignment="1">
      <alignment horizontal="center" vertical="center" shrinkToFit="1"/>
    </xf>
    <xf numFmtId="178" fontId="4" fillId="0" borderId="13" xfId="0" applyNumberFormat="1" applyFont="1" applyFill="1" applyBorder="1" applyAlignment="1">
      <alignment horizontal="center" vertical="center" shrinkToFit="1"/>
    </xf>
    <xf numFmtId="41" fontId="4" fillId="0" borderId="13" xfId="64" applyNumberFormat="1" applyFont="1" applyBorder="1" applyAlignment="1">
      <alignment horizontal="right" vertical="center"/>
      <protection/>
    </xf>
    <xf numFmtId="0" fontId="6" fillId="0" borderId="11" xfId="63" applyNumberFormat="1" applyFont="1" applyBorder="1" applyAlignment="1">
      <alignment horizontal="right" vertical="center"/>
      <protection/>
    </xf>
    <xf numFmtId="176" fontId="0" fillId="0" borderId="0" xfId="0" applyNumberFormat="1" applyBorder="1" applyAlignment="1" quotePrefix="1">
      <alignment horizontal="center" vertical="center"/>
    </xf>
    <xf numFmtId="49" fontId="36" fillId="0" borderId="0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202" fontId="33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63" applyNumberFormat="1" applyFont="1" applyFill="1" applyBorder="1" applyAlignment="1">
      <alignment horizontal="right" vertical="center"/>
      <protection/>
    </xf>
    <xf numFmtId="176" fontId="0" fillId="0" borderId="24" xfId="0" applyNumberFormat="1" applyBorder="1" applyAlignment="1" quotePrefix="1">
      <alignment horizontal="center" vertical="center"/>
    </xf>
    <xf numFmtId="176" fontId="0" fillId="0" borderId="25" xfId="0" applyNumberFormat="1" applyBorder="1" applyAlignment="1" quotePrefix="1">
      <alignment horizontal="center" vertical="center"/>
    </xf>
    <xf numFmtId="177" fontId="4" fillId="0" borderId="45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200" fontId="32" fillId="0" borderId="11" xfId="0" applyNumberFormat="1" applyFont="1" applyBorder="1" applyAlignment="1">
      <alignment/>
    </xf>
    <xf numFmtId="200" fontId="4" fillId="0" borderId="11" xfId="0" applyNumberFormat="1" applyFont="1" applyBorder="1" applyAlignment="1">
      <alignment wrapText="1"/>
    </xf>
    <xf numFmtId="200" fontId="32" fillId="0" borderId="0" xfId="0" applyNumberFormat="1" applyFont="1" applyBorder="1" applyAlignment="1">
      <alignment/>
    </xf>
    <xf numFmtId="176" fontId="0" fillId="0" borderId="26" xfId="0" applyNumberFormat="1" applyBorder="1" applyAlignment="1" quotePrefix="1">
      <alignment horizontal="center" vertical="center"/>
    </xf>
    <xf numFmtId="176" fontId="0" fillId="0" borderId="41" xfId="0" applyNumberFormat="1" applyBorder="1" applyAlignment="1" quotePrefix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200" fontId="5" fillId="0" borderId="13" xfId="0" applyNumberFormat="1" applyFont="1" applyBorder="1" applyAlignment="1">
      <alignment vertical="center"/>
    </xf>
    <xf numFmtId="0" fontId="13" fillId="0" borderId="11" xfId="0" applyNumberFormat="1" applyFont="1" applyBorder="1" applyAlignment="1" quotePrefix="1">
      <alignment horizontal="right"/>
    </xf>
    <xf numFmtId="41" fontId="5" fillId="0" borderId="45" xfId="0" applyNumberFormat="1" applyFont="1" applyBorder="1" applyAlignment="1">
      <alignment horizontal="right" vertical="center"/>
    </xf>
    <xf numFmtId="41" fontId="4" fillId="0" borderId="43" xfId="0" applyNumberFormat="1" applyFont="1" applyBorder="1" applyAlignment="1">
      <alignment horizontal="right" vertical="center"/>
    </xf>
    <xf numFmtId="0" fontId="2" fillId="0" borderId="0" xfId="67" applyNumberFormat="1" applyFont="1" applyAlignment="1">
      <alignment horizontal="left" vertical="center"/>
      <protection/>
    </xf>
    <xf numFmtId="0" fontId="4" fillId="0" borderId="0" xfId="67" applyFont="1" applyAlignment="1">
      <alignment horizontal="left" vertical="center"/>
      <protection/>
    </xf>
    <xf numFmtId="0" fontId="0" fillId="0" borderId="0" xfId="67" applyAlignment="1">
      <alignment vertical="center"/>
      <protection/>
    </xf>
    <xf numFmtId="0" fontId="4" fillId="0" borderId="0" xfId="67" applyNumberFormat="1" applyFont="1" applyAlignment="1">
      <alignment vertical="center"/>
      <protection/>
    </xf>
    <xf numFmtId="0" fontId="4" fillId="0" borderId="0" xfId="67" applyFont="1" applyAlignment="1">
      <alignment vertical="center"/>
      <protection/>
    </xf>
    <xf numFmtId="0" fontId="4" fillId="0" borderId="0" xfId="67" applyNumberFormat="1" applyFont="1" applyBorder="1" applyAlignment="1">
      <alignment horizontal="right" vertical="center"/>
      <protection/>
    </xf>
    <xf numFmtId="176" fontId="33" fillId="0" borderId="10" xfId="67" applyNumberFormat="1" applyFont="1" applyBorder="1" applyAlignment="1" quotePrefix="1">
      <alignment horizontal="center" vertical="center"/>
      <protection/>
    </xf>
    <xf numFmtId="0" fontId="4" fillId="0" borderId="0" xfId="67" applyNumberFormat="1" applyFont="1" applyBorder="1" applyAlignment="1">
      <alignment vertical="center"/>
      <protection/>
    </xf>
    <xf numFmtId="176" fontId="13" fillId="0" borderId="10" xfId="67" applyNumberFormat="1" applyFont="1" applyBorder="1" applyAlignment="1" quotePrefix="1">
      <alignment horizontal="center" vertical="center"/>
      <protection/>
    </xf>
    <xf numFmtId="176" fontId="33" fillId="0" borderId="12" xfId="67" applyNumberFormat="1" applyFont="1" applyBorder="1" applyAlignment="1" quotePrefix="1">
      <alignment horizontal="center" vertical="center"/>
      <protection/>
    </xf>
    <xf numFmtId="0" fontId="4" fillId="0" borderId="0" xfId="67" applyFont="1" applyBorder="1" applyAlignment="1">
      <alignment vertical="center"/>
      <protection/>
    </xf>
    <xf numFmtId="0" fontId="32" fillId="0" borderId="0" xfId="67" applyFont="1" applyAlignment="1">
      <alignment vertical="center"/>
      <protection/>
    </xf>
    <xf numFmtId="0" fontId="4" fillId="0" borderId="0" xfId="67" applyFont="1" applyBorder="1" applyAlignment="1">
      <alignment horizontal="right" vertical="center"/>
      <protection/>
    </xf>
    <xf numFmtId="0" fontId="36" fillId="0" borderId="0" xfId="67" applyNumberFormat="1" applyFont="1" applyBorder="1" applyAlignment="1">
      <alignment horizontal="right" vertical="center"/>
      <protection/>
    </xf>
    <xf numFmtId="0" fontId="32" fillId="0" borderId="0" xfId="67" applyNumberFormat="1" applyFont="1" applyAlignment="1">
      <alignment vertical="center"/>
      <protection/>
    </xf>
    <xf numFmtId="0" fontId="32" fillId="0" borderId="0" xfId="67" applyNumberFormat="1" applyFont="1" applyBorder="1" applyAlignment="1">
      <alignment horizontal="right" vertical="center"/>
      <protection/>
    </xf>
    <xf numFmtId="0" fontId="4" fillId="0" borderId="0" xfId="67" applyNumberFormat="1" applyFont="1" applyAlignment="1">
      <alignment horizontal="right" vertical="center"/>
      <protection/>
    </xf>
    <xf numFmtId="0" fontId="2" fillId="0" borderId="0" xfId="67" applyFont="1">
      <alignment vertical="center"/>
      <protection/>
    </xf>
    <xf numFmtId="0" fontId="0" fillId="0" borderId="0" xfId="67" applyAlignment="1">
      <alignment horizontal="center" vertical="center"/>
      <protection/>
    </xf>
    <xf numFmtId="0" fontId="0" fillId="0" borderId="0" xfId="67">
      <alignment vertical="center"/>
      <protection/>
    </xf>
    <xf numFmtId="0" fontId="4" fillId="0" borderId="0" xfId="67" applyFont="1" applyAlignment="1">
      <alignment/>
      <protection/>
    </xf>
    <xf numFmtId="0" fontId="32" fillId="0" borderId="0" xfId="67" applyFont="1" applyAlignment="1" quotePrefix="1">
      <alignment horizontal="right" vertical="center"/>
      <protection/>
    </xf>
    <xf numFmtId="0" fontId="0" fillId="0" borderId="23" xfId="67" applyFont="1" applyBorder="1" applyAlignment="1">
      <alignment horizontal="center" vertical="center" shrinkToFit="1"/>
      <protection/>
    </xf>
    <xf numFmtId="0" fontId="0" fillId="0" borderId="24" xfId="67" applyFont="1" applyBorder="1" applyAlignment="1" quotePrefix="1">
      <alignment horizontal="center" vertical="center" wrapText="1"/>
      <protection/>
    </xf>
    <xf numFmtId="0" fontId="0" fillId="0" borderId="17" xfId="67" applyFont="1" applyBorder="1" applyAlignment="1" quotePrefix="1">
      <alignment horizontal="center" vertical="center" wrapText="1"/>
      <protection/>
    </xf>
    <xf numFmtId="0" fontId="0" fillId="0" borderId="17" xfId="67" applyFont="1" applyBorder="1" applyAlignment="1" quotePrefix="1">
      <alignment horizontal="center" vertical="center"/>
      <protection/>
    </xf>
    <xf numFmtId="0" fontId="0" fillId="0" borderId="25" xfId="67" applyFont="1" applyBorder="1" applyAlignment="1" quotePrefix="1">
      <alignment horizontal="center" vertical="center" wrapText="1"/>
      <protection/>
    </xf>
    <xf numFmtId="0" fontId="0" fillId="0" borderId="16" xfId="67" applyFont="1" applyBorder="1" applyAlignment="1">
      <alignment horizontal="center" vertical="center"/>
      <protection/>
    </xf>
    <xf numFmtId="0" fontId="0" fillId="0" borderId="10" xfId="67" applyFont="1" applyBorder="1" applyAlignment="1">
      <alignment horizontal="center" vertical="center"/>
      <protection/>
    </xf>
    <xf numFmtId="203" fontId="13" fillId="0" borderId="19" xfId="67" applyNumberFormat="1" applyFont="1" applyBorder="1" applyAlignment="1">
      <alignment horizontal="center" vertical="center" shrinkToFit="1"/>
      <protection/>
    </xf>
    <xf numFmtId="203" fontId="13" fillId="0" borderId="0" xfId="67" applyNumberFormat="1" applyFont="1" applyBorder="1" applyAlignment="1">
      <alignment horizontal="center" vertical="center" shrinkToFit="1"/>
      <protection/>
    </xf>
    <xf numFmtId="0" fontId="4" fillId="0" borderId="0" xfId="67" applyFont="1" applyBorder="1" applyAlignment="1">
      <alignment/>
      <protection/>
    </xf>
    <xf numFmtId="0" fontId="0" fillId="0" borderId="11" xfId="67" applyBorder="1" applyAlignment="1">
      <alignment horizontal="center" vertical="center"/>
      <protection/>
    </xf>
    <xf numFmtId="204" fontId="8" fillId="0" borderId="11" xfId="67" applyNumberFormat="1" applyFont="1" applyBorder="1" applyAlignment="1">
      <alignment horizontal="center" vertical="center"/>
      <protection/>
    </xf>
    <xf numFmtId="0" fontId="4" fillId="0" borderId="0" xfId="67" applyFont="1" applyBorder="1" applyAlignment="1">
      <alignment horizontal="right"/>
      <protection/>
    </xf>
    <xf numFmtId="176" fontId="10" fillId="0" borderId="10" xfId="67" applyNumberFormat="1" applyFont="1" applyBorder="1" applyAlignment="1" quotePrefix="1">
      <alignment horizontal="center" vertical="center"/>
      <protection/>
    </xf>
    <xf numFmtId="176" fontId="48" fillId="0" borderId="10" xfId="67" applyNumberFormat="1" applyFont="1" applyBorder="1" applyAlignment="1">
      <alignment horizontal="center" vertical="center"/>
      <protection/>
    </xf>
    <xf numFmtId="176" fontId="48" fillId="0" borderId="12" xfId="67" applyNumberFormat="1" applyFont="1" applyBorder="1" applyAlignment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41" fontId="36" fillId="0" borderId="19" xfId="0" applyNumberFormat="1" applyFont="1" applyBorder="1" applyAlignment="1">
      <alignment horizontal="center" vertical="center"/>
    </xf>
    <xf numFmtId="41" fontId="36" fillId="0" borderId="0" xfId="0" applyNumberFormat="1" applyFont="1" applyBorder="1" applyAlignment="1">
      <alignment horizontal="center" vertical="center"/>
    </xf>
    <xf numFmtId="41" fontId="36" fillId="0" borderId="0" xfId="0" applyNumberFormat="1" applyFont="1" applyBorder="1" applyAlignment="1">
      <alignment horizontal="right" vertical="center"/>
    </xf>
    <xf numFmtId="41" fontId="36" fillId="0" borderId="13" xfId="0" applyNumberFormat="1" applyFont="1" applyBorder="1" applyAlignment="1">
      <alignment horizontal="right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214" fontId="4" fillId="0" borderId="11" xfId="0" applyNumberFormat="1" applyFont="1" applyBorder="1" applyAlignment="1">
      <alignment horizontal="center" vertical="center"/>
    </xf>
    <xf numFmtId="0" fontId="4" fillId="0" borderId="25" xfId="65" applyFont="1" applyBorder="1" applyAlignment="1">
      <alignment horizontal="center" vertical="center" shrinkToFit="1"/>
      <protection/>
    </xf>
    <xf numFmtId="0" fontId="4" fillId="0" borderId="26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9" fillId="0" borderId="0" xfId="65" applyFont="1" applyBorder="1" applyAlignment="1">
      <alignment vertical="center"/>
      <protection/>
    </xf>
    <xf numFmtId="3" fontId="4" fillId="0" borderId="0" xfId="63" applyNumberFormat="1" applyFont="1" applyFill="1" applyBorder="1" applyAlignment="1">
      <alignment horizontal="right" vertical="center"/>
      <protection/>
    </xf>
    <xf numFmtId="0" fontId="4" fillId="0" borderId="13" xfId="63" applyNumberFormat="1" applyFont="1" applyBorder="1" applyAlignment="1">
      <alignment vertical="center"/>
      <protection/>
    </xf>
    <xf numFmtId="197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vertical="center"/>
    </xf>
    <xf numFmtId="41" fontId="5" fillId="0" borderId="41" xfId="63" applyNumberFormat="1" applyFont="1" applyBorder="1" applyAlignment="1">
      <alignment vertical="center"/>
      <protection/>
    </xf>
    <xf numFmtId="38" fontId="13" fillId="0" borderId="81" xfId="0" applyNumberFormat="1" applyFont="1" applyBorder="1" applyAlignment="1">
      <alignment vertical="center"/>
    </xf>
    <xf numFmtId="38" fontId="13" fillId="0" borderId="30" xfId="0" applyNumberFormat="1" applyFont="1" applyBorder="1" applyAlignment="1">
      <alignment vertical="center"/>
    </xf>
    <xf numFmtId="38" fontId="13" fillId="0" borderId="30" xfId="51" applyFont="1" applyFill="1" applyBorder="1" applyAlignment="1">
      <alignment vertical="center"/>
    </xf>
    <xf numFmtId="38" fontId="13" fillId="0" borderId="51" xfId="0" applyNumberFormat="1" applyFont="1" applyBorder="1" applyAlignment="1">
      <alignment vertical="center"/>
    </xf>
    <xf numFmtId="38" fontId="13" fillId="0" borderId="0" xfId="0" applyNumberFormat="1" applyFont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38" fontId="13" fillId="0" borderId="51" xfId="0" applyNumberFormat="1" applyFont="1" applyBorder="1" applyAlignment="1" applyProtection="1">
      <alignment vertical="center"/>
      <protection locked="0"/>
    </xf>
    <xf numFmtId="38" fontId="13" fillId="0" borderId="0" xfId="0" applyNumberFormat="1" applyFont="1" applyAlignment="1" applyProtection="1">
      <alignment vertical="center"/>
      <protection locked="0"/>
    </xf>
    <xf numFmtId="38" fontId="13" fillId="0" borderId="0" xfId="51" applyFont="1" applyFill="1" applyBorder="1" applyAlignment="1" applyProtection="1">
      <alignment vertical="center"/>
      <protection locked="0"/>
    </xf>
    <xf numFmtId="38" fontId="13" fillId="0" borderId="51" xfId="0" applyNumberFormat="1" applyFont="1" applyBorder="1" applyAlignment="1" applyProtection="1">
      <alignment horizontal="center" vertical="center"/>
      <protection locked="0"/>
    </xf>
    <xf numFmtId="38" fontId="13" fillId="0" borderId="0" xfId="0" applyNumberFormat="1" applyFont="1" applyAlignment="1" applyProtection="1">
      <alignment horizontal="center" vertical="center"/>
      <protection locked="0"/>
    </xf>
    <xf numFmtId="38" fontId="13" fillId="0" borderId="0" xfId="51" applyFont="1" applyFill="1" applyBorder="1" applyAlignment="1" applyProtection="1">
      <alignment horizontal="center" vertical="center"/>
      <protection locked="0"/>
    </xf>
    <xf numFmtId="38" fontId="13" fillId="0" borderId="18" xfId="0" applyNumberFormat="1" applyFont="1" applyBorder="1" applyAlignment="1" applyProtection="1">
      <alignment vertical="center"/>
      <protection locked="0"/>
    </xf>
    <xf numFmtId="38" fontId="13" fillId="0" borderId="40" xfId="0" applyNumberFormat="1" applyFont="1" applyBorder="1" applyAlignment="1" applyProtection="1">
      <alignment vertical="center"/>
      <protection locked="0"/>
    </xf>
    <xf numFmtId="38" fontId="13" fillId="0" borderId="40" xfId="51" applyFont="1" applyFill="1" applyBorder="1" applyAlignment="1" applyProtection="1">
      <alignment vertical="center"/>
      <protection locked="0"/>
    </xf>
    <xf numFmtId="38" fontId="13" fillId="0" borderId="0" xfId="0" applyNumberFormat="1" applyFont="1" applyBorder="1" applyAlignment="1" applyProtection="1">
      <alignment vertical="center"/>
      <protection locked="0"/>
    </xf>
    <xf numFmtId="38" fontId="13" fillId="0" borderId="0" xfId="0" applyNumberFormat="1" applyFont="1" applyBorder="1" applyAlignment="1" applyProtection="1">
      <alignment horizontal="center" vertical="center"/>
      <protection locked="0"/>
    </xf>
    <xf numFmtId="41" fontId="4" fillId="0" borderId="0" xfId="63" applyNumberFormat="1" applyFont="1" applyBorder="1" applyAlignment="1">
      <alignment horizontal="right" vertical="center"/>
      <protection/>
    </xf>
    <xf numFmtId="0" fontId="2" fillId="0" borderId="0" xfId="65" applyFont="1" applyAlignment="1">
      <alignment vertical="center"/>
      <protection/>
    </xf>
    <xf numFmtId="38" fontId="13" fillId="0" borderId="0" xfId="51" applyFont="1" applyBorder="1" applyAlignment="1">
      <alignment vertical="center"/>
    </xf>
    <xf numFmtId="41" fontId="4" fillId="0" borderId="13" xfId="63" applyNumberFormat="1" applyFont="1" applyBorder="1" applyAlignment="1">
      <alignment horizontal="right" vertical="center"/>
      <protection/>
    </xf>
    <xf numFmtId="41" fontId="5" fillId="0" borderId="11" xfId="63" applyNumberFormat="1" applyFont="1" applyBorder="1" applyAlignment="1">
      <alignment horizontal="right" vertical="center"/>
      <protection/>
    </xf>
    <xf numFmtId="41" fontId="4" fillId="0" borderId="38" xfId="63" applyNumberFormat="1" applyFont="1" applyBorder="1" applyAlignment="1">
      <alignment horizontal="right" vertical="center"/>
      <protection/>
    </xf>
    <xf numFmtId="0" fontId="4" fillId="0" borderId="6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13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41" fontId="33" fillId="0" borderId="0" xfId="0" applyNumberFormat="1" applyFont="1" applyBorder="1" applyAlignment="1">
      <alignment horizontal="center" vertical="center"/>
    </xf>
    <xf numFmtId="41" fontId="33" fillId="0" borderId="19" xfId="0" applyNumberFormat="1" applyFont="1" applyBorder="1" applyAlignment="1">
      <alignment horizontal="center" vertical="center"/>
    </xf>
    <xf numFmtId="41" fontId="33" fillId="0" borderId="0" xfId="0" applyNumberFormat="1" applyFont="1" applyBorder="1" applyAlignment="1">
      <alignment horizontal="right" vertical="center"/>
    </xf>
    <xf numFmtId="203" fontId="36" fillId="0" borderId="19" xfId="0" applyNumberFormat="1" applyFont="1" applyBorder="1" applyAlignment="1">
      <alignment horizontal="center" vertical="center"/>
    </xf>
    <xf numFmtId="203" fontId="36" fillId="0" borderId="0" xfId="0" applyNumberFormat="1" applyFont="1" applyBorder="1" applyAlignment="1">
      <alignment horizontal="center" vertical="center"/>
    </xf>
    <xf numFmtId="204" fontId="36" fillId="0" borderId="0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204" fontId="36" fillId="0" borderId="0" xfId="0" applyNumberFormat="1" applyFont="1" applyBorder="1" applyAlignment="1">
      <alignment vertical="center"/>
    </xf>
    <xf numFmtId="205" fontId="36" fillId="0" borderId="0" xfId="0" applyNumberFormat="1" applyFont="1" applyBorder="1" applyAlignment="1">
      <alignment vertical="center"/>
    </xf>
    <xf numFmtId="204" fontId="36" fillId="0" borderId="0" xfId="0" applyNumberFormat="1" applyFont="1" applyFill="1" applyBorder="1" applyAlignment="1">
      <alignment vertical="center"/>
    </xf>
    <xf numFmtId="206" fontId="36" fillId="0" borderId="19" xfId="0" applyNumberFormat="1" applyFont="1" applyBorder="1" applyAlignment="1">
      <alignment vertical="center"/>
    </xf>
    <xf numFmtId="206" fontId="36" fillId="0" borderId="0" xfId="0" applyNumberFormat="1" applyFont="1" applyBorder="1" applyAlignment="1">
      <alignment vertical="center"/>
    </xf>
    <xf numFmtId="206" fontId="36" fillId="0" borderId="0" xfId="0" applyNumberFormat="1" applyFont="1" applyFill="1" applyBorder="1" applyAlignment="1">
      <alignment vertical="center"/>
    </xf>
    <xf numFmtId="0" fontId="36" fillId="0" borderId="0" xfId="67" applyNumberFormat="1" applyFont="1" applyAlignment="1">
      <alignment vertical="center"/>
      <protection/>
    </xf>
    <xf numFmtId="0" fontId="4" fillId="0" borderId="11" xfId="67" applyFont="1" applyBorder="1" applyAlignment="1">
      <alignment/>
      <protection/>
    </xf>
    <xf numFmtId="0" fontId="36" fillId="0" borderId="11" xfId="67" applyFont="1" applyBorder="1" applyAlignment="1">
      <alignment horizontal="right" vertical="center"/>
      <protection/>
    </xf>
    <xf numFmtId="206" fontId="33" fillId="0" borderId="37" xfId="67" applyNumberFormat="1" applyFont="1" applyBorder="1" applyAlignment="1">
      <alignment vertical="center"/>
      <protection/>
    </xf>
    <xf numFmtId="206" fontId="33" fillId="0" borderId="0" xfId="67" applyNumberFormat="1" applyFont="1" applyBorder="1" applyAlignment="1">
      <alignment vertical="center"/>
      <protection/>
    </xf>
    <xf numFmtId="206" fontId="33" fillId="0" borderId="11" xfId="67" applyNumberFormat="1" applyFont="1" applyBorder="1" applyAlignment="1">
      <alignment vertical="center"/>
      <protection/>
    </xf>
    <xf numFmtId="0" fontId="36" fillId="0" borderId="11" xfId="0" applyNumberFormat="1" applyFont="1" applyBorder="1" applyAlignment="1">
      <alignment horizontal="right" vertical="center"/>
    </xf>
    <xf numFmtId="0" fontId="36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 quotePrefix="1">
      <alignment horizontal="right" vertical="center"/>
    </xf>
    <xf numFmtId="38" fontId="13" fillId="0" borderId="26" xfId="51" applyFont="1" applyBorder="1" applyAlignment="1">
      <alignment horizontal="center" vertical="center"/>
    </xf>
    <xf numFmtId="38" fontId="13" fillId="0" borderId="27" xfId="51" applyFont="1" applyBorder="1" applyAlignment="1">
      <alignment horizontal="center" vertical="center"/>
    </xf>
    <xf numFmtId="0" fontId="36" fillId="0" borderId="11" xfId="0" applyNumberFormat="1" applyFont="1" applyBorder="1" applyAlignment="1" quotePrefix="1">
      <alignment horizontal="right"/>
    </xf>
    <xf numFmtId="200" fontId="36" fillId="0" borderId="11" xfId="0" applyNumberFormat="1" applyFont="1" applyBorder="1" applyAlignment="1">
      <alignment/>
    </xf>
    <xf numFmtId="200" fontId="36" fillId="0" borderId="0" xfId="0" applyNumberFormat="1" applyFont="1" applyBorder="1" applyAlignment="1">
      <alignment/>
    </xf>
    <xf numFmtId="200" fontId="36" fillId="0" borderId="0" xfId="0" applyNumberFormat="1" applyFont="1" applyAlignment="1">
      <alignment/>
    </xf>
    <xf numFmtId="0" fontId="36" fillId="0" borderId="11" xfId="0" applyNumberFormat="1" applyFont="1" applyBorder="1" applyAlignment="1">
      <alignment horizontal="right" vertical="center"/>
    </xf>
    <xf numFmtId="0" fontId="36" fillId="0" borderId="11" xfId="0" applyNumberFormat="1" applyFont="1" applyBorder="1" applyAlignment="1" quotePrefix="1">
      <alignment horizontal="right" vertical="center"/>
    </xf>
    <xf numFmtId="0" fontId="36" fillId="0" borderId="11" xfId="0" applyNumberFormat="1" applyFont="1" applyBorder="1" applyAlignment="1">
      <alignment horizontal="right"/>
    </xf>
    <xf numFmtId="0" fontId="36" fillId="0" borderId="0" xfId="0" applyFont="1" applyAlignment="1" quotePrefix="1">
      <alignment horizontal="left" vertical="center"/>
    </xf>
    <xf numFmtId="0" fontId="36" fillId="0" borderId="0" xfId="0" applyNumberFormat="1" applyFont="1" applyAlignment="1" quotePrefix="1">
      <alignment horizontal="left" vertical="center"/>
    </xf>
    <xf numFmtId="177" fontId="0" fillId="0" borderId="38" xfId="0" applyNumberFormat="1" applyBorder="1" applyAlignment="1">
      <alignment horizontal="center" vertical="center"/>
    </xf>
    <xf numFmtId="195" fontId="4" fillId="0" borderId="11" xfId="0" applyNumberFormat="1" applyFont="1" applyBorder="1" applyAlignment="1">
      <alignment horizontal="center" vertical="center"/>
    </xf>
    <xf numFmtId="195" fontId="4" fillId="0" borderId="0" xfId="0" applyNumberFormat="1" applyFont="1" applyBorder="1" applyAlignment="1">
      <alignment horizontal="center" vertical="center"/>
    </xf>
    <xf numFmtId="195" fontId="5" fillId="0" borderId="13" xfId="0" applyNumberFormat="1" applyFont="1" applyBorder="1" applyAlignment="1">
      <alignment horizontal="center" vertical="center"/>
    </xf>
    <xf numFmtId="195" fontId="0" fillId="0" borderId="0" xfId="0" applyNumberFormat="1" applyBorder="1" applyAlignment="1">
      <alignment horizontal="center" vertical="center"/>
    </xf>
    <xf numFmtId="41" fontId="36" fillId="0" borderId="29" xfId="0" applyNumberFormat="1" applyFont="1" applyBorder="1" applyAlignment="1">
      <alignment horizontal="center" vertical="center" shrinkToFit="1"/>
    </xf>
    <xf numFmtId="0" fontId="49" fillId="0" borderId="41" xfId="0" applyNumberFormat="1" applyFont="1" applyBorder="1" applyAlignment="1">
      <alignment horizontal="center" vertical="center" shrinkToFit="1"/>
    </xf>
    <xf numFmtId="41" fontId="49" fillId="0" borderId="11" xfId="0" applyNumberFormat="1" applyFont="1" applyBorder="1" applyAlignment="1">
      <alignment horizontal="center" vertical="center" shrinkToFit="1"/>
    </xf>
    <xf numFmtId="41" fontId="5" fillId="0" borderId="16" xfId="0" applyNumberFormat="1" applyFont="1" applyBorder="1" applyAlignment="1">
      <alignment horizontal="center" vertical="center" shrinkToFit="1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1" xfId="0" applyNumberFormat="1" applyFont="1" applyFill="1" applyBorder="1" applyAlignment="1">
      <alignment horizontal="center" vertical="center" shrinkToFit="1"/>
    </xf>
    <xf numFmtId="41" fontId="4" fillId="0" borderId="46" xfId="0" applyNumberFormat="1" applyFont="1" applyBorder="1" applyAlignment="1">
      <alignment horizontal="center" vertical="center" shrinkToFit="1"/>
    </xf>
    <xf numFmtId="41" fontId="4" fillId="0" borderId="30" xfId="0" applyNumberFormat="1" applyFont="1" applyBorder="1" applyAlignment="1">
      <alignment horizontal="center" vertical="center" shrinkToFit="1"/>
    </xf>
    <xf numFmtId="41" fontId="4" fillId="0" borderId="19" xfId="0" applyNumberFormat="1" applyFont="1" applyBorder="1" applyAlignment="1">
      <alignment horizontal="center" vertical="center" shrinkToFit="1"/>
    </xf>
    <xf numFmtId="41" fontId="4" fillId="0" borderId="0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41" fontId="4" fillId="0" borderId="38" xfId="0" applyNumberFormat="1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 horizontal="center" vertical="center" shrinkToFit="1"/>
    </xf>
    <xf numFmtId="0" fontId="36" fillId="0" borderId="0" xfId="0" applyNumberFormat="1" applyFont="1" applyAlignment="1">
      <alignment horizontal="left" vertical="center"/>
    </xf>
    <xf numFmtId="0" fontId="36" fillId="0" borderId="0" xfId="0" applyNumberFormat="1" applyFont="1" applyAlignment="1" quotePrefix="1">
      <alignment horizontal="left"/>
    </xf>
    <xf numFmtId="176" fontId="36" fillId="0" borderId="0" xfId="0" applyNumberFormat="1" applyFont="1" applyFill="1" applyBorder="1" applyAlignment="1">
      <alignment horizontal="left" vertical="center"/>
    </xf>
    <xf numFmtId="41" fontId="36" fillId="0" borderId="0" xfId="0" applyNumberFormat="1" applyFont="1" applyFill="1" applyAlignment="1">
      <alignment horizontal="right" vertical="center"/>
    </xf>
    <xf numFmtId="0" fontId="36" fillId="0" borderId="0" xfId="0" applyNumberFormat="1" applyFont="1" applyFill="1" applyBorder="1" applyAlignment="1">
      <alignment horizontal="right" vertical="center"/>
    </xf>
    <xf numFmtId="0" fontId="36" fillId="0" borderId="11" xfId="0" applyNumberFormat="1" applyFont="1" applyBorder="1" applyAlignment="1" quotePrefix="1">
      <alignment horizontal="left" vertical="center"/>
    </xf>
    <xf numFmtId="0" fontId="36" fillId="0" borderId="11" xfId="0" applyNumberFormat="1" applyFont="1" applyFill="1" applyBorder="1" applyAlignment="1">
      <alignment horizontal="right" vertical="center"/>
    </xf>
    <xf numFmtId="0" fontId="5" fillId="0" borderId="37" xfId="0" applyNumberFormat="1" applyFont="1" applyBorder="1" applyAlignment="1">
      <alignment vertical="center"/>
    </xf>
    <xf numFmtId="3" fontId="49" fillId="0" borderId="11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3" fontId="4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6" fillId="0" borderId="11" xfId="0" applyFont="1" applyBorder="1" applyAlignment="1">
      <alignment horizontal="right" vertical="center"/>
    </xf>
    <xf numFmtId="0" fontId="33" fillId="0" borderId="11" xfId="0" applyFont="1" applyBorder="1" applyAlignment="1">
      <alignment vertical="center"/>
    </xf>
    <xf numFmtId="0" fontId="33" fillId="0" borderId="8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66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26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200" fontId="4" fillId="0" borderId="11" xfId="0" applyNumberFormat="1" applyFont="1" applyBorder="1" applyAlignment="1">
      <alignment horizontal="left" vertical="center"/>
    </xf>
    <xf numFmtId="201" fontId="4" fillId="0" borderId="11" xfId="0" applyNumberFormat="1" applyFont="1" applyBorder="1" applyAlignment="1">
      <alignment horizontal="center" vertical="center"/>
    </xf>
    <xf numFmtId="41" fontId="13" fillId="0" borderId="11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vertical="center" shrinkToFit="1"/>
    </xf>
    <xf numFmtId="1" fontId="5" fillId="0" borderId="37" xfId="0" applyNumberFormat="1" applyFont="1" applyBorder="1" applyAlignment="1">
      <alignment horizontal="right" vertical="center"/>
    </xf>
    <xf numFmtId="214" fontId="5" fillId="0" borderId="11" xfId="0" applyNumberFormat="1" applyFont="1" applyBorder="1" applyAlignment="1">
      <alignment horizontal="right" vertical="center"/>
    </xf>
    <xf numFmtId="38" fontId="5" fillId="0" borderId="19" xfId="51" applyFont="1" applyBorder="1" applyAlignment="1">
      <alignment horizontal="right" vertical="center"/>
    </xf>
    <xf numFmtId="214" fontId="5" fillId="0" borderId="0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right" vertical="center"/>
    </xf>
    <xf numFmtId="1" fontId="49" fillId="0" borderId="38" xfId="0" applyNumberFormat="1" applyFont="1" applyBorder="1" applyAlignment="1" quotePrefix="1">
      <alignment horizontal="right" vertical="center"/>
    </xf>
    <xf numFmtId="214" fontId="5" fillId="0" borderId="13" xfId="0" applyNumberFormat="1" applyFont="1" applyBorder="1" applyAlignment="1">
      <alignment horizontal="right" vertical="center"/>
    </xf>
    <xf numFmtId="176" fontId="36" fillId="0" borderId="0" xfId="0" applyNumberFormat="1" applyFont="1" applyBorder="1" applyAlignment="1" quotePrefix="1">
      <alignment horizontal="left" vertical="center"/>
    </xf>
    <xf numFmtId="0" fontId="36" fillId="0" borderId="0" xfId="0" applyNumberFormat="1" applyFont="1" applyBorder="1" applyAlignment="1">
      <alignment horizontal="left" vertical="center"/>
    </xf>
    <xf numFmtId="0" fontId="33" fillId="0" borderId="25" xfId="0" applyNumberFormat="1" applyFont="1" applyBorder="1" applyAlignment="1" quotePrefix="1">
      <alignment horizontal="center" vertical="center"/>
    </xf>
    <xf numFmtId="214" fontId="5" fillId="0" borderId="11" xfId="0" applyNumberFormat="1" applyFont="1" applyBorder="1" applyAlignment="1">
      <alignment horizontal="center" vertical="center"/>
    </xf>
    <xf numFmtId="38" fontId="5" fillId="0" borderId="19" xfId="51" applyFont="1" applyBorder="1" applyAlignment="1">
      <alignment horizontal="center" vertical="center"/>
    </xf>
    <xf numFmtId="214" fontId="5" fillId="0" borderId="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49" fillId="0" borderId="19" xfId="0" applyNumberFormat="1" applyFont="1" applyBorder="1" applyAlignment="1" quotePrefix="1">
      <alignment horizontal="center" vertical="center"/>
    </xf>
    <xf numFmtId="41" fontId="13" fillId="0" borderId="72" xfId="0" applyNumberFormat="1" applyFont="1" applyBorder="1" applyAlignment="1">
      <alignment vertical="center"/>
    </xf>
    <xf numFmtId="41" fontId="13" fillId="0" borderId="60" xfId="0" applyNumberFormat="1" applyFont="1" applyBorder="1" applyAlignment="1">
      <alignment vertical="center"/>
    </xf>
    <xf numFmtId="41" fontId="13" fillId="0" borderId="49" xfId="0" applyNumberFormat="1" applyFont="1" applyBorder="1" applyAlignment="1">
      <alignment horizontal="center" vertical="center"/>
    </xf>
    <xf numFmtId="41" fontId="13" fillId="0" borderId="55" xfId="0" applyNumberFormat="1" applyFont="1" applyBorder="1" applyAlignment="1">
      <alignment vertical="center"/>
    </xf>
    <xf numFmtId="41" fontId="13" fillId="0" borderId="49" xfId="0" applyNumberFormat="1" applyFont="1" applyBorder="1" applyAlignment="1">
      <alignment vertical="center"/>
    </xf>
    <xf numFmtId="41" fontId="13" fillId="0" borderId="55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41" fontId="13" fillId="0" borderId="13" xfId="0" applyNumberFormat="1" applyFont="1" applyFill="1" applyBorder="1" applyAlignment="1">
      <alignment vertical="center"/>
    </xf>
    <xf numFmtId="0" fontId="36" fillId="0" borderId="11" xfId="0" applyNumberFormat="1" applyFont="1" applyBorder="1" applyAlignment="1">
      <alignment vertical="center"/>
    </xf>
    <xf numFmtId="0" fontId="33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1" fontId="13" fillId="0" borderId="46" xfId="0" applyNumberFormat="1" applyFont="1" applyBorder="1" applyAlignment="1">
      <alignment vertical="center"/>
    </xf>
    <xf numFmtId="41" fontId="13" fillId="0" borderId="60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41" fontId="13" fillId="0" borderId="54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shrinkToFit="1"/>
    </xf>
    <xf numFmtId="200" fontId="13" fillId="0" borderId="28" xfId="0" applyNumberFormat="1" applyFont="1" applyBorder="1" applyAlignment="1" quotePrefix="1">
      <alignment horizontal="right" vertical="center"/>
    </xf>
    <xf numFmtId="0" fontId="36" fillId="0" borderId="0" xfId="0" applyFont="1" applyAlignment="1">
      <alignment horizontal="right"/>
    </xf>
    <xf numFmtId="0" fontId="13" fillId="0" borderId="89" xfId="0" applyNumberFormat="1" applyFont="1" applyBorder="1" applyAlignment="1">
      <alignment horizontal="center" vertical="center" shrinkToFit="1"/>
    </xf>
    <xf numFmtId="0" fontId="13" fillId="0" borderId="60" xfId="0" applyNumberFormat="1" applyFont="1" applyBorder="1" applyAlignment="1">
      <alignment horizontal="center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13" fillId="0" borderId="93" xfId="0" applyNumberFormat="1" applyFont="1" applyBorder="1" applyAlignment="1">
      <alignment horizontal="center" vertical="center" shrinkToFit="1"/>
    </xf>
    <xf numFmtId="0" fontId="13" fillId="0" borderId="67" xfId="0" applyNumberFormat="1" applyFont="1" applyBorder="1" applyAlignment="1">
      <alignment horizontal="center" vertical="center" shrinkToFit="1"/>
    </xf>
    <xf numFmtId="176" fontId="13" fillId="0" borderId="93" xfId="0" applyNumberFormat="1" applyFont="1" applyBorder="1" applyAlignment="1">
      <alignment vertical="center" shrinkToFit="1"/>
    </xf>
    <xf numFmtId="176" fontId="13" fillId="0" borderId="90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shrinkToFit="1"/>
    </xf>
    <xf numFmtId="200" fontId="13" fillId="0" borderId="39" xfId="0" applyNumberFormat="1" applyFont="1" applyBorder="1" applyAlignment="1">
      <alignment horizontal="right" vertical="center"/>
    </xf>
    <xf numFmtId="41" fontId="13" fillId="0" borderId="19" xfId="0" applyNumberFormat="1" applyFont="1" applyBorder="1" applyAlignment="1">
      <alignment vertical="center"/>
    </xf>
    <xf numFmtId="41" fontId="13" fillId="0" borderId="45" xfId="0" applyNumberFormat="1" applyFont="1" applyBorder="1" applyAlignment="1">
      <alignment vertical="center"/>
    </xf>
    <xf numFmtId="41" fontId="13" fillId="0" borderId="77" xfId="0" applyNumberFormat="1" applyFont="1" applyBorder="1" applyAlignment="1">
      <alignment vertical="center"/>
    </xf>
    <xf numFmtId="41" fontId="13" fillId="0" borderId="13" xfId="0" applyNumberFormat="1" applyFont="1" applyBorder="1" applyAlignment="1">
      <alignment horizontal="right" vertical="center"/>
    </xf>
    <xf numFmtId="0" fontId="0" fillId="0" borderId="58" xfId="0" applyNumberFormat="1" applyFont="1" applyBorder="1" applyAlignment="1">
      <alignment vertical="center" shrinkToFit="1"/>
    </xf>
    <xf numFmtId="0" fontId="0" fillId="0" borderId="59" xfId="0" applyNumberFormat="1" applyFont="1" applyBorder="1" applyAlignment="1">
      <alignment vertical="center" shrinkToFit="1"/>
    </xf>
    <xf numFmtId="41" fontId="33" fillId="0" borderId="0" xfId="0" applyNumberFormat="1" applyFont="1" applyBorder="1" applyAlignment="1">
      <alignment vertical="center"/>
    </xf>
    <xf numFmtId="41" fontId="33" fillId="0" borderId="43" xfId="0" applyNumberFormat="1" applyFont="1" applyBorder="1" applyAlignment="1">
      <alignment vertical="center"/>
    </xf>
    <xf numFmtId="41" fontId="33" fillId="0" borderId="43" xfId="0" applyNumberFormat="1" applyFont="1" applyBorder="1" applyAlignment="1">
      <alignment horizontal="right" vertical="center"/>
    </xf>
    <xf numFmtId="41" fontId="33" fillId="0" borderId="30" xfId="0" applyNumberFormat="1" applyFont="1" applyBorder="1" applyAlignment="1">
      <alignment vertical="center"/>
    </xf>
    <xf numFmtId="41" fontId="33" fillId="0" borderId="13" xfId="0" applyNumberFormat="1" applyFont="1" applyBorder="1" applyAlignment="1">
      <alignment vertical="center"/>
    </xf>
    <xf numFmtId="41" fontId="33" fillId="0" borderId="37" xfId="0" applyNumberFormat="1" applyFont="1" applyBorder="1" applyAlignment="1">
      <alignment horizontal="center" vertical="center"/>
    </xf>
    <xf numFmtId="41" fontId="33" fillId="0" borderId="11" xfId="0" applyNumberFormat="1" applyFont="1" applyBorder="1" applyAlignment="1">
      <alignment horizontal="center" vertical="center"/>
    </xf>
    <xf numFmtId="41" fontId="33" fillId="0" borderId="11" xfId="0" applyNumberFormat="1" applyFont="1" applyFill="1" applyBorder="1" applyAlignment="1">
      <alignment horizontal="center" vertical="center"/>
    </xf>
    <xf numFmtId="41" fontId="33" fillId="0" borderId="0" xfId="0" applyNumberFormat="1" applyFont="1" applyFill="1" applyBorder="1" applyAlignment="1">
      <alignment horizontal="center" vertical="center"/>
    </xf>
    <xf numFmtId="41" fontId="33" fillId="0" borderId="0" xfId="0" applyNumberFormat="1" applyFont="1" applyFill="1" applyBorder="1" applyAlignment="1">
      <alignment vertical="center"/>
    </xf>
    <xf numFmtId="41" fontId="33" fillId="0" borderId="43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>
      <alignment horizontal="right" vertical="center"/>
    </xf>
    <xf numFmtId="41" fontId="33" fillId="0" borderId="13" xfId="0" applyNumberFormat="1" applyFont="1" applyBorder="1" applyAlignment="1">
      <alignment horizontal="right" vertical="center"/>
    </xf>
    <xf numFmtId="41" fontId="33" fillId="0" borderId="13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>
      <alignment vertical="center" shrinkToFit="1"/>
    </xf>
    <xf numFmtId="41" fontId="33" fillId="0" borderId="0" xfId="0" applyNumberFormat="1" applyFont="1" applyFill="1" applyBorder="1" applyAlignment="1">
      <alignment horizontal="center" vertical="center" shrinkToFit="1"/>
    </xf>
    <xf numFmtId="41" fontId="33" fillId="0" borderId="0" xfId="0" applyNumberFormat="1" applyFont="1" applyBorder="1" applyAlignment="1">
      <alignment horizontal="center" vertical="center" shrinkToFit="1"/>
    </xf>
    <xf numFmtId="41" fontId="33" fillId="0" borderId="51" xfId="0" applyNumberFormat="1" applyFont="1" applyBorder="1" applyAlignment="1">
      <alignment horizontal="center" vertical="center" shrinkToFit="1"/>
    </xf>
    <xf numFmtId="41" fontId="33" fillId="0" borderId="66" xfId="0" applyNumberFormat="1" applyFont="1" applyFill="1" applyBorder="1" applyAlignment="1">
      <alignment vertical="center" shrinkToFit="1"/>
    </xf>
    <xf numFmtId="41" fontId="33" fillId="0" borderId="51" xfId="0" applyNumberFormat="1" applyFont="1" applyBorder="1" applyAlignment="1">
      <alignment vertical="center" shrinkToFit="1"/>
    </xf>
    <xf numFmtId="41" fontId="33" fillId="0" borderId="66" xfId="0" applyNumberFormat="1" applyFont="1" applyFill="1" applyBorder="1" applyAlignment="1">
      <alignment horizontal="center" vertical="center" shrinkToFit="1"/>
    </xf>
    <xf numFmtId="41" fontId="33" fillId="0" borderId="0" xfId="0" applyNumberFormat="1" applyFont="1" applyBorder="1" applyAlignment="1">
      <alignment vertical="center" shrinkToFit="1"/>
    </xf>
    <xf numFmtId="41" fontId="33" fillId="0" borderId="0" xfId="0" applyNumberFormat="1" applyFont="1" applyBorder="1" applyAlignment="1">
      <alignment horizontal="right" vertical="center" shrinkToFit="1"/>
    </xf>
    <xf numFmtId="41" fontId="33" fillId="0" borderId="51" xfId="0" applyNumberFormat="1" applyFont="1" applyBorder="1" applyAlignment="1">
      <alignment horizontal="right" vertical="center" shrinkToFit="1"/>
    </xf>
    <xf numFmtId="41" fontId="33" fillId="0" borderId="13" xfId="0" applyNumberFormat="1" applyFont="1" applyFill="1" applyBorder="1" applyAlignment="1">
      <alignment vertical="center" shrinkToFit="1"/>
    </xf>
    <xf numFmtId="41" fontId="33" fillId="0" borderId="13" xfId="0" applyNumberFormat="1" applyFont="1" applyFill="1" applyBorder="1" applyAlignment="1">
      <alignment horizontal="center" vertical="center" shrinkToFit="1"/>
    </xf>
    <xf numFmtId="41" fontId="33" fillId="0" borderId="13" xfId="0" applyNumberFormat="1" applyFont="1" applyBorder="1" applyAlignment="1">
      <alignment horizontal="center" vertical="center" shrinkToFit="1"/>
    </xf>
    <xf numFmtId="41" fontId="33" fillId="0" borderId="71" xfId="0" applyNumberFormat="1" applyFont="1" applyBorder="1" applyAlignment="1">
      <alignment vertical="center" shrinkToFit="1"/>
    </xf>
    <xf numFmtId="41" fontId="33" fillId="0" borderId="53" xfId="0" applyNumberFormat="1" applyFont="1" applyFill="1" applyBorder="1" applyAlignment="1">
      <alignment horizontal="center" vertical="center" shrinkToFit="1"/>
    </xf>
    <xf numFmtId="41" fontId="33" fillId="0" borderId="13" xfId="0" applyNumberFormat="1" applyFont="1" applyBorder="1" applyAlignment="1">
      <alignment vertical="center" shrinkToFit="1"/>
    </xf>
    <xf numFmtId="41" fontId="33" fillId="0" borderId="53" xfId="0" applyNumberFormat="1" applyFont="1" applyFill="1" applyBorder="1" applyAlignment="1">
      <alignment vertical="center" shrinkToFit="1"/>
    </xf>
    <xf numFmtId="41" fontId="33" fillId="0" borderId="0" xfId="0" applyNumberFormat="1" applyFont="1" applyFill="1" applyBorder="1" applyAlignment="1">
      <alignment horizontal="right" vertical="center" shrinkToFit="1"/>
    </xf>
    <xf numFmtId="41" fontId="33" fillId="0" borderId="71" xfId="0" applyNumberFormat="1" applyFont="1" applyBorder="1" applyAlignment="1">
      <alignment horizontal="center" vertical="center" shrinkToFit="1"/>
    </xf>
    <xf numFmtId="41" fontId="14" fillId="0" borderId="11" xfId="0" applyNumberFormat="1" applyFont="1" applyBorder="1" applyAlignment="1">
      <alignment vertical="center" shrinkToFit="1"/>
    </xf>
    <xf numFmtId="41" fontId="14" fillId="0" borderId="41" xfId="0" applyNumberFormat="1" applyFont="1" applyBorder="1" applyAlignment="1">
      <alignment vertical="center" shrinkToFit="1"/>
    </xf>
    <xf numFmtId="41" fontId="14" fillId="0" borderId="89" xfId="0" applyNumberFormat="1" applyFont="1" applyBorder="1" applyAlignment="1">
      <alignment vertical="center" shrinkToFit="1"/>
    </xf>
    <xf numFmtId="41" fontId="14" fillId="0" borderId="11" xfId="0" applyNumberFormat="1" applyFont="1" applyFill="1" applyBorder="1" applyAlignment="1">
      <alignment vertical="center" shrinkToFit="1"/>
    </xf>
    <xf numFmtId="41" fontId="14" fillId="0" borderId="11" xfId="63" applyNumberFormat="1" applyFont="1" applyFill="1" applyBorder="1" applyAlignment="1">
      <alignment horizontal="right" vertical="center"/>
      <protection/>
    </xf>
    <xf numFmtId="41" fontId="13" fillId="0" borderId="0" xfId="63" applyNumberFormat="1" applyFont="1" applyFill="1" applyBorder="1" applyAlignment="1">
      <alignment horizontal="right" vertical="center"/>
      <protection/>
    </xf>
    <xf numFmtId="41" fontId="13" fillId="0" borderId="0" xfId="63" applyNumberFormat="1" applyFont="1" applyBorder="1" applyAlignment="1">
      <alignment horizontal="right" vertical="center"/>
      <protection/>
    </xf>
    <xf numFmtId="41" fontId="13" fillId="0" borderId="13" xfId="63" applyNumberFormat="1" applyFont="1" applyBorder="1" applyAlignment="1">
      <alignment horizontal="right" vertical="center"/>
      <protection/>
    </xf>
    <xf numFmtId="41" fontId="13" fillId="0" borderId="13" xfId="63" applyNumberFormat="1" applyFont="1" applyFill="1" applyBorder="1" applyAlignment="1">
      <alignment horizontal="right" vertical="center"/>
      <protection/>
    </xf>
    <xf numFmtId="0" fontId="36" fillId="0" borderId="0" xfId="63" applyNumberFormat="1" applyFont="1" applyBorder="1" applyAlignment="1">
      <alignment horizontal="right" vertical="center"/>
      <protection/>
    </xf>
    <xf numFmtId="41" fontId="36" fillId="0" borderId="0" xfId="63" applyNumberFormat="1" applyFont="1" applyBorder="1" applyAlignment="1">
      <alignment horizontal="right" vertical="center"/>
      <protection/>
    </xf>
    <xf numFmtId="0" fontId="14" fillId="0" borderId="16" xfId="63" applyNumberFormat="1" applyFont="1" applyBorder="1" applyAlignment="1">
      <alignment horizontal="center" vertical="center"/>
      <protection/>
    </xf>
    <xf numFmtId="41" fontId="14" fillId="0" borderId="11" xfId="63" applyNumberFormat="1" applyFont="1" applyBorder="1" applyAlignment="1">
      <alignment horizontal="right" vertical="center"/>
      <protection/>
    </xf>
    <xf numFmtId="0" fontId="36" fillId="0" borderId="0" xfId="0" applyFont="1" applyAlignment="1" quotePrefix="1">
      <alignment horizontal="right" vertical="center"/>
    </xf>
    <xf numFmtId="41" fontId="33" fillId="0" borderId="41" xfId="0" applyNumberFormat="1" applyFont="1" applyBorder="1" applyAlignment="1">
      <alignment horizontal="right" vertical="center"/>
    </xf>
    <xf numFmtId="41" fontId="33" fillId="0" borderId="11" xfId="0" applyNumberFormat="1" applyFont="1" applyBorder="1" applyAlignment="1">
      <alignment horizontal="right" vertical="center"/>
    </xf>
    <xf numFmtId="41" fontId="33" fillId="0" borderId="49" xfId="0" applyNumberFormat="1" applyFont="1" applyBorder="1" applyAlignment="1">
      <alignment horizontal="right" vertical="center"/>
    </xf>
    <xf numFmtId="41" fontId="33" fillId="0" borderId="66" xfId="0" applyNumberFormat="1" applyFont="1" applyBorder="1" applyAlignment="1">
      <alignment horizontal="right" vertical="center"/>
    </xf>
    <xf numFmtId="41" fontId="33" fillId="0" borderId="51" xfId="0" applyNumberFormat="1" applyFont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13" fillId="0" borderId="43" xfId="0" applyNumberFormat="1" applyFont="1" applyFill="1" applyBorder="1" applyAlignment="1">
      <alignment horizontal="right" vertical="center"/>
    </xf>
    <xf numFmtId="0" fontId="36" fillId="0" borderId="0" xfId="0" applyNumberFormat="1" applyFont="1" applyAlignment="1">
      <alignment vertical="top"/>
    </xf>
    <xf numFmtId="184" fontId="36" fillId="0" borderId="19" xfId="0" applyNumberFormat="1" applyFont="1" applyBorder="1" applyAlignment="1">
      <alignment horizontal="right" vertical="center"/>
    </xf>
    <xf numFmtId="187" fontId="36" fillId="0" borderId="19" xfId="0" applyNumberFormat="1" applyFont="1" applyBorder="1" applyAlignment="1">
      <alignment horizontal="right" vertical="center"/>
    </xf>
    <xf numFmtId="0" fontId="36" fillId="0" borderId="38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center" vertical="center"/>
    </xf>
    <xf numFmtId="41" fontId="4" fillId="0" borderId="46" xfId="0" applyNumberFormat="1" applyFont="1" applyBorder="1" applyAlignment="1">
      <alignment vertical="center"/>
    </xf>
    <xf numFmtId="0" fontId="33" fillId="0" borderId="11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33" fillId="0" borderId="41" xfId="0" applyNumberFormat="1" applyFont="1" applyFill="1" applyBorder="1" applyAlignment="1">
      <alignment horizontal="center" vertical="center" shrinkToFit="1"/>
    </xf>
    <xf numFmtId="0" fontId="13" fillId="0" borderId="11" xfId="0" applyNumberFormat="1" applyFont="1" applyFill="1" applyBorder="1" applyAlignment="1">
      <alignment horizontal="right" vertical="center" shrinkToFit="1"/>
    </xf>
    <xf numFmtId="0" fontId="13" fillId="0" borderId="89" xfId="0" applyNumberFormat="1" applyFont="1" applyFill="1" applyBorder="1" applyAlignment="1">
      <alignment horizontal="right" vertical="center" shrinkToFit="1"/>
    </xf>
    <xf numFmtId="0" fontId="13" fillId="0" borderId="16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>
      <alignment horizontal="right" vertical="center" shrinkToFit="1"/>
    </xf>
    <xf numFmtId="0" fontId="13" fillId="0" borderId="66" xfId="0" applyNumberFormat="1" applyFont="1" applyFill="1" applyBorder="1" applyAlignment="1">
      <alignment horizontal="right" vertical="center" shrinkToFit="1"/>
    </xf>
    <xf numFmtId="0" fontId="13" fillId="0" borderId="10" xfId="0" applyNumberFormat="1" applyFont="1" applyFill="1" applyBorder="1" applyAlignment="1">
      <alignment horizontal="right" vertical="center" shrinkToFit="1"/>
    </xf>
    <xf numFmtId="0" fontId="13" fillId="0" borderId="51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right" vertical="center" shrinkToFit="1"/>
    </xf>
    <xf numFmtId="0" fontId="13" fillId="0" borderId="53" xfId="0" applyNumberFormat="1" applyFont="1" applyFill="1" applyBorder="1" applyAlignment="1">
      <alignment horizontal="right" vertical="center" shrinkToFit="1"/>
    </xf>
    <xf numFmtId="0" fontId="13" fillId="0" borderId="71" xfId="0" applyNumberFormat="1" applyFont="1" applyFill="1" applyBorder="1" applyAlignment="1">
      <alignment horizontal="center" vertical="center" shrinkToFit="1"/>
    </xf>
    <xf numFmtId="0" fontId="33" fillId="0" borderId="41" xfId="0" applyFont="1" applyBorder="1" applyAlignment="1">
      <alignment horizontal="center" vertical="center" shrinkToFit="1"/>
    </xf>
    <xf numFmtId="0" fontId="33" fillId="0" borderId="16" xfId="0" applyFont="1" applyBorder="1" applyAlignment="1">
      <alignment vertical="center"/>
    </xf>
    <xf numFmtId="0" fontId="33" fillId="0" borderId="51" xfId="0" applyFont="1" applyBorder="1" applyAlignment="1">
      <alignment horizontal="center" vertical="center" shrinkToFit="1"/>
    </xf>
    <xf numFmtId="0" fontId="33" fillId="0" borderId="10" xfId="0" applyFont="1" applyBorder="1" applyAlignment="1">
      <alignment vertical="center"/>
    </xf>
    <xf numFmtId="0" fontId="13" fillId="0" borderId="51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66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33" fillId="0" borderId="5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shrinkToFit="1"/>
    </xf>
    <xf numFmtId="0" fontId="5" fillId="0" borderId="24" xfId="0" applyNumberFormat="1" applyFont="1" applyBorder="1" applyAlignment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4" fillId="0" borderId="26" xfId="63" applyNumberFormat="1" applyFont="1" applyBorder="1" applyAlignment="1" quotePrefix="1">
      <alignment horizontal="center" vertical="center"/>
      <protection/>
    </xf>
    <xf numFmtId="200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left" vertical="center"/>
    </xf>
    <xf numFmtId="221" fontId="4" fillId="0" borderId="0" xfId="63" applyNumberFormat="1" applyFont="1" applyBorder="1" applyAlignment="1">
      <alignment vertical="center"/>
      <protection/>
    </xf>
    <xf numFmtId="0" fontId="4" fillId="0" borderId="0" xfId="63" applyNumberFormat="1" applyFont="1" applyBorder="1" applyAlignment="1">
      <alignment vertical="center"/>
      <protection/>
    </xf>
    <xf numFmtId="0" fontId="4" fillId="0" borderId="13" xfId="63" applyNumberFormat="1" applyFont="1" applyBorder="1" applyAlignment="1">
      <alignment vertical="center"/>
      <protection/>
    </xf>
    <xf numFmtId="206" fontId="4" fillId="0" borderId="0" xfId="51" applyNumberFormat="1" applyFont="1" applyBorder="1" applyAlignment="1">
      <alignment horizontal="right" vertical="center"/>
    </xf>
    <xf numFmtId="221" fontId="4" fillId="0" borderId="13" xfId="63" applyNumberFormat="1" applyFont="1" applyBorder="1" applyAlignment="1">
      <alignment vertical="center"/>
      <protection/>
    </xf>
    <xf numFmtId="176" fontId="4" fillId="0" borderId="13" xfId="63" applyNumberFormat="1" applyFont="1" applyBorder="1" applyAlignment="1">
      <alignment vertical="center"/>
      <protection/>
    </xf>
    <xf numFmtId="0" fontId="4" fillId="0" borderId="13" xfId="63" applyNumberFormat="1" applyFont="1" applyBorder="1" applyAlignment="1">
      <alignment horizontal="left" vertical="center"/>
      <protection/>
    </xf>
    <xf numFmtId="206" fontId="4" fillId="0" borderId="13" xfId="63" applyNumberFormat="1" applyFont="1" applyBorder="1" applyAlignment="1">
      <alignment horizontal="right" vertical="center"/>
      <protection/>
    </xf>
    <xf numFmtId="206" fontId="4" fillId="0" borderId="38" xfId="63" applyNumberFormat="1" applyFont="1" applyBorder="1" applyAlignment="1">
      <alignment horizontal="right" vertical="center"/>
      <protection/>
    </xf>
    <xf numFmtId="0" fontId="33" fillId="0" borderId="0" xfId="0" applyNumberFormat="1" applyFont="1" applyAlignment="1">
      <alignment vertical="center"/>
    </xf>
    <xf numFmtId="200" fontId="4" fillId="0" borderId="61" xfId="0" applyNumberFormat="1" applyFont="1" applyBorder="1" applyAlignment="1">
      <alignment horizontal="right" vertical="center"/>
    </xf>
    <xf numFmtId="200" fontId="4" fillId="0" borderId="26" xfId="0" applyNumberFormat="1" applyFont="1" applyBorder="1" applyAlignment="1">
      <alignment horizontal="right" vertical="center"/>
    </xf>
    <xf numFmtId="0" fontId="51" fillId="0" borderId="67" xfId="0" applyNumberFormat="1" applyFont="1" applyBorder="1" applyAlignment="1">
      <alignment horizontal="center" vertical="center" shrinkToFit="1"/>
    </xf>
    <xf numFmtId="0" fontId="5" fillId="0" borderId="59" xfId="0" applyNumberFormat="1" applyFont="1" applyBorder="1" applyAlignment="1">
      <alignment horizontal="center" vertical="center" shrinkToFit="1"/>
    </xf>
    <xf numFmtId="0" fontId="33" fillId="0" borderId="13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206" fontId="36" fillId="0" borderId="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 shrinkToFit="1"/>
    </xf>
    <xf numFmtId="0" fontId="33" fillId="0" borderId="0" xfId="0" applyFont="1" applyAlignment="1">
      <alignment vertical="center"/>
    </xf>
    <xf numFmtId="41" fontId="36" fillId="0" borderId="30" xfId="0" applyNumberFormat="1" applyFont="1" applyBorder="1" applyAlignment="1">
      <alignment horizontal="right" vertical="center"/>
    </xf>
    <xf numFmtId="195" fontId="4" fillId="0" borderId="94" xfId="0" applyNumberFormat="1" applyFont="1" applyBorder="1" applyAlignment="1">
      <alignment horizontal="right" vertical="center"/>
    </xf>
    <xf numFmtId="196" fontId="4" fillId="0" borderId="40" xfId="0" applyNumberFormat="1" applyFont="1" applyBorder="1" applyAlignment="1">
      <alignment horizontal="center" vertical="center"/>
    </xf>
    <xf numFmtId="195" fontId="4" fillId="0" borderId="40" xfId="0" applyNumberFormat="1" applyFont="1" applyBorder="1" applyAlignment="1">
      <alignment horizontal="center" vertical="center"/>
    </xf>
    <xf numFmtId="195" fontId="4" fillId="0" borderId="40" xfId="0" applyNumberFormat="1" applyFont="1" applyBorder="1" applyAlignment="1">
      <alignment horizontal="right" vertical="center"/>
    </xf>
    <xf numFmtId="195" fontId="0" fillId="0" borderId="40" xfId="0" applyNumberForma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1" xfId="0" applyFont="1" applyBorder="1" applyAlignment="1" quotePrefix="1">
      <alignment horizontal="center" vertical="center"/>
    </xf>
    <xf numFmtId="0" fontId="13" fillId="0" borderId="25" xfId="0" applyFont="1" applyBorder="1" applyAlignment="1" quotePrefix="1">
      <alignment horizontal="center" vertical="center"/>
    </xf>
    <xf numFmtId="41" fontId="13" fillId="0" borderId="38" xfId="0" applyNumberFormat="1" applyFont="1" applyBorder="1" applyAlignment="1">
      <alignment horizontal="right" vertical="center"/>
    </xf>
    <xf numFmtId="200" fontId="13" fillId="0" borderId="13" xfId="0" applyNumberFormat="1" applyFont="1" applyBorder="1" applyAlignment="1">
      <alignment vertical="center"/>
    </xf>
    <xf numFmtId="0" fontId="5" fillId="0" borderId="95" xfId="0" applyNumberFormat="1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38" fontId="14" fillId="0" borderId="43" xfId="5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38" fontId="5" fillId="0" borderId="43" xfId="5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31" xfId="0" applyFont="1" applyBorder="1" applyAlignment="1">
      <alignment vertical="center"/>
    </xf>
    <xf numFmtId="0" fontId="33" fillId="0" borderId="10" xfId="0" applyFont="1" applyBorder="1" applyAlignment="1">
      <alignment horizontal="left" vertical="center" indent="1"/>
    </xf>
    <xf numFmtId="0" fontId="36" fillId="0" borderId="10" xfId="0" applyFont="1" applyBorder="1" applyAlignment="1">
      <alignment vertical="center"/>
    </xf>
    <xf numFmtId="206" fontId="36" fillId="0" borderId="0" xfId="51" applyNumberFormat="1" applyFont="1" applyBorder="1" applyAlignment="1">
      <alignment horizontal="right" vertical="center"/>
    </xf>
    <xf numFmtId="49" fontId="4" fillId="0" borderId="0" xfId="63" applyNumberFormat="1" applyFont="1" applyBorder="1" applyAlignment="1">
      <alignment horizontal="center" vertical="center"/>
      <protection/>
    </xf>
    <xf numFmtId="200" fontId="5" fillId="0" borderId="0" xfId="63" applyNumberFormat="1" applyFont="1" applyBorder="1" applyAlignment="1">
      <alignment horizontal="right" vertical="center" shrinkToFit="1"/>
      <protection/>
    </xf>
    <xf numFmtId="0" fontId="4" fillId="0" borderId="61" xfId="63" applyFont="1" applyBorder="1" applyAlignment="1" quotePrefix="1">
      <alignment horizontal="center" vertical="center"/>
      <protection/>
    </xf>
    <xf numFmtId="3" fontId="5" fillId="0" borderId="37" xfId="63" applyNumberFormat="1" applyFont="1" applyBorder="1" applyAlignment="1">
      <alignment horizontal="right" vertical="center" shrinkToFit="1"/>
      <protection/>
    </xf>
    <xf numFmtId="41" fontId="4" fillId="0" borderId="72" xfId="0" applyNumberFormat="1" applyFont="1" applyBorder="1" applyAlignment="1">
      <alignment vertical="center"/>
    </xf>
    <xf numFmtId="41" fontId="4" fillId="0" borderId="49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vertical="center"/>
    </xf>
    <xf numFmtId="0" fontId="13" fillId="0" borderId="19" xfId="63" applyNumberFormat="1" applyFont="1" applyBorder="1" applyAlignment="1">
      <alignment horizontal="left" vertical="center" wrapText="1"/>
      <protection/>
    </xf>
    <xf numFmtId="0" fontId="13" fillId="0" borderId="0" xfId="63" applyNumberFormat="1" applyFont="1" applyBorder="1" applyAlignment="1">
      <alignment horizontal="left" vertical="center" wrapText="1"/>
      <protection/>
    </xf>
    <xf numFmtId="0" fontId="13" fillId="0" borderId="19" xfId="63" applyNumberFormat="1" applyFont="1" applyBorder="1" applyAlignment="1">
      <alignment horizontal="left" vertical="center"/>
      <protection/>
    </xf>
    <xf numFmtId="0" fontId="13" fillId="0" borderId="0" xfId="63" applyNumberFormat="1" applyFont="1" applyBorder="1" applyAlignment="1">
      <alignment horizontal="left" vertical="center"/>
      <protection/>
    </xf>
    <xf numFmtId="0" fontId="13" fillId="0" borderId="38" xfId="63" applyNumberFormat="1" applyFont="1" applyBorder="1" applyAlignment="1">
      <alignment horizontal="left" vertical="center"/>
      <protection/>
    </xf>
    <xf numFmtId="0" fontId="13" fillId="0" borderId="13" xfId="63" applyNumberFormat="1" applyFont="1" applyBorder="1" applyAlignment="1">
      <alignment horizontal="left" vertical="center"/>
      <protection/>
    </xf>
    <xf numFmtId="0" fontId="40" fillId="0" borderId="0" xfId="63" applyNumberFormat="1" applyFont="1" applyAlignment="1">
      <alignment horizontal="left" vertical="center"/>
      <protection/>
    </xf>
    <xf numFmtId="0" fontId="4" fillId="0" borderId="13" xfId="63" applyNumberFormat="1" applyFont="1" applyBorder="1" applyAlignment="1">
      <alignment horizontal="right"/>
      <protection/>
    </xf>
    <xf numFmtId="0" fontId="13" fillId="0" borderId="61" xfId="63" applyNumberFormat="1" applyFont="1" applyBorder="1" applyAlignment="1">
      <alignment horizontal="center" vertical="center"/>
      <protection/>
    </xf>
    <xf numFmtId="0" fontId="13" fillId="0" borderId="26" xfId="63" applyNumberFormat="1" applyFont="1" applyBorder="1" applyAlignment="1">
      <alignment horizontal="center" vertical="center"/>
      <protection/>
    </xf>
    <xf numFmtId="3" fontId="13" fillId="0" borderId="13" xfId="63" applyNumberFormat="1" applyFont="1" applyBorder="1" applyAlignment="1">
      <alignment horizontal="center" vertical="center"/>
      <protection/>
    </xf>
    <xf numFmtId="0" fontId="13" fillId="0" borderId="25" xfId="63" applyNumberFormat="1" applyFont="1" applyBorder="1" applyAlignment="1" quotePrefix="1">
      <alignment horizontal="center" vertical="center"/>
      <protection/>
    </xf>
    <xf numFmtId="0" fontId="13" fillId="0" borderId="26" xfId="63" applyNumberFormat="1" applyFont="1" applyBorder="1" applyAlignment="1" quotePrefix="1">
      <alignment horizontal="center" vertical="center"/>
      <protection/>
    </xf>
    <xf numFmtId="3" fontId="13" fillId="0" borderId="11" xfId="63" applyNumberFormat="1" applyFont="1" applyBorder="1" applyAlignment="1">
      <alignment horizontal="center" vertical="center"/>
      <protection/>
    </xf>
    <xf numFmtId="3" fontId="13" fillId="0" borderId="0" xfId="63" applyNumberFormat="1" applyFont="1" applyBorder="1" applyAlignment="1">
      <alignment horizontal="center" vertical="center"/>
      <protection/>
    </xf>
    <xf numFmtId="0" fontId="33" fillId="0" borderId="47" xfId="0" applyFont="1" applyBorder="1" applyAlignment="1">
      <alignment horizontal="center" vertical="center" textRotation="255" shrinkToFit="1"/>
    </xf>
    <xf numFmtId="0" fontId="33" fillId="0" borderId="14" xfId="0" applyFont="1" applyBorder="1" applyAlignment="1">
      <alignment horizontal="center" vertical="center" textRotation="255" shrinkToFit="1"/>
    </xf>
    <xf numFmtId="0" fontId="4" fillId="0" borderId="47" xfId="0" applyNumberFormat="1" applyFont="1" applyBorder="1" applyAlignment="1">
      <alignment horizontal="center" vertical="center" textRotation="255"/>
    </xf>
    <xf numFmtId="0" fontId="4" fillId="0" borderId="14" xfId="0" applyNumberFormat="1" applyFont="1" applyBorder="1" applyAlignment="1">
      <alignment horizontal="center" vertical="center" textRotation="255"/>
    </xf>
    <xf numFmtId="0" fontId="33" fillId="0" borderId="47" xfId="0" applyNumberFormat="1" applyFont="1" applyBorder="1" applyAlignment="1">
      <alignment horizontal="center" vertical="center" textRotation="255" shrinkToFit="1"/>
    </xf>
    <xf numFmtId="0" fontId="33" fillId="0" borderId="14" xfId="0" applyNumberFormat="1" applyFont="1" applyBorder="1" applyAlignment="1">
      <alignment horizontal="center" vertical="center" textRotation="255" shrinkToFit="1"/>
    </xf>
    <xf numFmtId="0" fontId="33" fillId="0" borderId="2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96" xfId="0" applyNumberFormat="1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33" fillId="0" borderId="96" xfId="0" applyNumberFormat="1" applyFont="1" applyBorder="1" applyAlignment="1">
      <alignment horizontal="center" vertical="center" textRotation="255" wrapText="1"/>
    </xf>
    <xf numFmtId="0" fontId="33" fillId="0" borderId="47" xfId="0" applyNumberFormat="1" applyFont="1" applyBorder="1" applyAlignment="1">
      <alignment horizontal="center" vertical="center" textRotation="255" wrapText="1"/>
    </xf>
    <xf numFmtId="0" fontId="33" fillId="0" borderId="14" xfId="0" applyNumberFormat="1" applyFont="1" applyBorder="1" applyAlignment="1">
      <alignment horizontal="center" vertical="center" textRotation="255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33" fillId="0" borderId="97" xfId="0" applyNumberFormat="1" applyFont="1" applyBorder="1" applyAlignment="1">
      <alignment horizontal="center" vertical="center" textRotation="255" wrapText="1"/>
    </xf>
    <xf numFmtId="0" fontId="33" fillId="0" borderId="98" xfId="0" applyNumberFormat="1" applyFont="1" applyBorder="1" applyAlignment="1">
      <alignment horizontal="center" vertical="center" textRotation="255" wrapText="1"/>
    </xf>
    <xf numFmtId="0" fontId="33" fillId="0" borderId="20" xfId="0" applyNumberFormat="1" applyFont="1" applyBorder="1" applyAlignment="1">
      <alignment horizontal="center" vertical="center" textRotation="255" wrapText="1"/>
    </xf>
    <xf numFmtId="0" fontId="33" fillId="0" borderId="60" xfId="0" applyNumberFormat="1" applyFont="1" applyBorder="1" applyAlignment="1">
      <alignment horizontal="center" vertical="center" textRotation="255" wrapText="1"/>
    </xf>
    <xf numFmtId="0" fontId="33" fillId="0" borderId="55" xfId="0" applyNumberFormat="1" applyFont="1" applyBorder="1" applyAlignment="1">
      <alignment horizontal="center" vertical="center" textRotation="255" wrapText="1"/>
    </xf>
    <xf numFmtId="0" fontId="33" fillId="0" borderId="54" xfId="0" applyNumberFormat="1" applyFont="1" applyBorder="1" applyAlignment="1">
      <alignment horizontal="center" vertical="center" textRotation="255" wrapText="1"/>
    </xf>
    <xf numFmtId="0" fontId="33" fillId="0" borderId="47" xfId="0" applyNumberFormat="1" applyFont="1" applyBorder="1" applyAlignment="1">
      <alignment horizontal="center" vertical="center" textRotation="255"/>
    </xf>
    <xf numFmtId="0" fontId="33" fillId="0" borderId="14" xfId="0" applyNumberFormat="1" applyFont="1" applyBorder="1" applyAlignment="1">
      <alignment horizontal="center" vertical="center" textRotation="255"/>
    </xf>
    <xf numFmtId="0" fontId="33" fillId="0" borderId="61" xfId="0" applyFont="1" applyFill="1" applyBorder="1" applyAlignment="1">
      <alignment horizontal="center" vertical="center"/>
    </xf>
    <xf numFmtId="176" fontId="9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79" xfId="63" applyNumberFormat="1" applyFont="1" applyBorder="1" applyAlignment="1">
      <alignment horizontal="center" vertical="center"/>
      <protection/>
    </xf>
    <xf numFmtId="0" fontId="9" fillId="0" borderId="42" xfId="63" applyNumberFormat="1" applyFont="1" applyBorder="1" applyAlignment="1">
      <alignment horizontal="center" vertical="center"/>
      <protection/>
    </xf>
    <xf numFmtId="0" fontId="9" fillId="0" borderId="79" xfId="63" applyNumberFormat="1" applyFont="1" applyBorder="1" applyAlignment="1">
      <alignment horizontal="center" vertical="center" wrapText="1"/>
      <protection/>
    </xf>
    <xf numFmtId="0" fontId="9" fillId="0" borderId="73" xfId="63" applyNumberFormat="1" applyFont="1" applyBorder="1" applyAlignment="1">
      <alignment horizontal="center" vertical="center"/>
      <protection/>
    </xf>
    <xf numFmtId="0" fontId="9" fillId="0" borderId="58" xfId="63" applyNumberFormat="1" applyFont="1" applyBorder="1" applyAlignment="1">
      <alignment horizontal="center" vertical="center"/>
      <protection/>
    </xf>
    <xf numFmtId="176" fontId="9" fillId="0" borderId="96" xfId="63" applyNumberFormat="1" applyFont="1" applyFill="1" applyBorder="1" applyAlignment="1" quotePrefix="1">
      <alignment horizontal="center" vertical="center"/>
      <protection/>
    </xf>
    <xf numFmtId="0" fontId="9" fillId="0" borderId="96" xfId="63" applyFont="1" applyFill="1" applyBorder="1" applyAlignment="1">
      <alignment horizontal="center" vertical="center"/>
      <protection/>
    </xf>
    <xf numFmtId="176" fontId="9" fillId="0" borderId="99" xfId="63" applyNumberFormat="1" applyFont="1" applyFill="1" applyBorder="1" applyAlignment="1" quotePrefix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40" xfId="63" applyNumberFormat="1" applyFont="1" applyBorder="1" applyAlignment="1">
      <alignment horizontal="center" vertical="center"/>
      <protection/>
    </xf>
    <xf numFmtId="0" fontId="9" fillId="0" borderId="100" xfId="63" applyNumberFormat="1" applyFont="1" applyBorder="1" applyAlignment="1">
      <alignment horizontal="center" vertical="center"/>
      <protection/>
    </xf>
    <xf numFmtId="0" fontId="9" fillId="0" borderId="99" xfId="63" applyNumberFormat="1" applyFont="1" applyBorder="1" applyAlignment="1">
      <alignment horizontal="center" vertical="center"/>
      <protection/>
    </xf>
    <xf numFmtId="0" fontId="9" fillId="0" borderId="95" xfId="63" applyNumberFormat="1" applyFont="1" applyBorder="1" applyAlignment="1">
      <alignment horizontal="center" vertical="center"/>
      <protection/>
    </xf>
    <xf numFmtId="0" fontId="9" fillId="0" borderId="79" xfId="63" applyFont="1" applyBorder="1" applyAlignment="1">
      <alignment horizontal="center" vertical="center"/>
      <protection/>
    </xf>
    <xf numFmtId="0" fontId="9" fillId="0" borderId="89" xfId="63" applyNumberFormat="1" applyFont="1" applyBorder="1" applyAlignment="1" quotePrefix="1">
      <alignment horizontal="center" vertical="center"/>
      <protection/>
    </xf>
    <xf numFmtId="0" fontId="9" fillId="0" borderId="67" xfId="63" applyFont="1" applyBorder="1" applyAlignment="1">
      <alignment horizontal="center" vertical="center"/>
      <protection/>
    </xf>
    <xf numFmtId="0" fontId="9" fillId="0" borderId="53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4" fillId="0" borderId="13" xfId="63" applyNumberFormat="1" applyFont="1" applyBorder="1" applyAlignment="1">
      <alignment horizontal="right" vertical="center"/>
      <protection/>
    </xf>
    <xf numFmtId="0" fontId="4" fillId="0" borderId="13" xfId="63" applyBorder="1" applyAlignment="1">
      <alignment horizontal="right" vertical="center"/>
      <protection/>
    </xf>
    <xf numFmtId="176" fontId="9" fillId="0" borderId="96" xfId="63" applyNumberFormat="1" applyFont="1" applyFill="1" applyBorder="1" applyAlignment="1">
      <alignment horizontal="center" vertical="center"/>
      <protection/>
    </xf>
    <xf numFmtId="0" fontId="4" fillId="0" borderId="13" xfId="0" applyNumberFormat="1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206" fontId="4" fillId="0" borderId="38" xfId="0" applyNumberFormat="1" applyFont="1" applyFill="1" applyBorder="1" applyAlignment="1">
      <alignment horizontal="left" vertical="center"/>
    </xf>
    <xf numFmtId="206" fontId="4" fillId="0" borderId="13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206" fontId="4" fillId="0" borderId="19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4" fillId="0" borderId="19" xfId="0" applyNumberFormat="1" applyFont="1" applyFill="1" applyBorder="1" applyAlignment="1">
      <alignment horizontal="left" vertical="center"/>
    </xf>
    <xf numFmtId="206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206" fontId="4" fillId="0" borderId="37" xfId="51" applyNumberFormat="1" applyFont="1" applyFill="1" applyBorder="1" applyAlignment="1">
      <alignment horizontal="right" vertical="center"/>
    </xf>
    <xf numFmtId="206" fontId="4" fillId="0" borderId="11" xfId="51" applyNumberFormat="1" applyFont="1" applyFill="1" applyBorder="1" applyAlignment="1">
      <alignment horizontal="right" vertical="center"/>
    </xf>
    <xf numFmtId="206" fontId="4" fillId="0" borderId="19" xfId="51" applyNumberFormat="1" applyFont="1" applyFill="1" applyBorder="1" applyAlignment="1">
      <alignment horizontal="right" vertical="center"/>
    </xf>
    <xf numFmtId="206" fontId="4" fillId="0" borderId="0" xfId="51" applyNumberFormat="1" applyFont="1" applyFill="1" applyBorder="1" applyAlignment="1">
      <alignment horizontal="right" vertical="center"/>
    </xf>
    <xf numFmtId="0" fontId="4" fillId="0" borderId="26" xfId="0" applyNumberFormat="1" applyFont="1" applyBorder="1" applyAlignment="1" quotePrefix="1">
      <alignment horizontal="center" vertical="center"/>
    </xf>
    <xf numFmtId="0" fontId="4" fillId="0" borderId="23" xfId="0" applyNumberFormat="1" applyFont="1" applyBorder="1" applyAlignment="1" quotePrefix="1">
      <alignment horizontal="center" vertical="center"/>
    </xf>
    <xf numFmtId="0" fontId="4" fillId="0" borderId="9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7" xfId="0" applyNumberFormat="1" applyFont="1" applyBorder="1" applyAlignment="1">
      <alignment horizontal="center" vertical="center"/>
    </xf>
    <xf numFmtId="218" fontId="4" fillId="0" borderId="0" xfId="51" applyNumberFormat="1" applyFont="1" applyBorder="1" applyAlignment="1">
      <alignment horizontal="right" vertical="center"/>
    </xf>
    <xf numFmtId="218" fontId="4" fillId="0" borderId="101" xfId="51" applyNumberFormat="1" applyFont="1" applyBorder="1" applyAlignment="1">
      <alignment horizontal="right" vertical="center"/>
    </xf>
    <xf numFmtId="218" fontId="4" fillId="0" borderId="102" xfId="51" applyNumberFormat="1" applyFont="1" applyBorder="1" applyAlignment="1">
      <alignment horizontal="right" vertical="center"/>
    </xf>
    <xf numFmtId="218" fontId="4" fillId="0" borderId="103" xfId="51" applyNumberFormat="1" applyFont="1" applyBorder="1" applyAlignment="1">
      <alignment horizontal="right" vertical="center"/>
    </xf>
    <xf numFmtId="218" fontId="4" fillId="0" borderId="104" xfId="51" applyNumberFormat="1" applyFont="1" applyBorder="1" applyAlignment="1">
      <alignment horizontal="right" vertical="center"/>
    </xf>
    <xf numFmtId="218" fontId="4" fillId="0" borderId="105" xfId="51" applyNumberFormat="1" applyFont="1" applyBorder="1" applyAlignment="1">
      <alignment horizontal="right" vertical="center"/>
    </xf>
    <xf numFmtId="218" fontId="4" fillId="0" borderId="106" xfId="51" applyNumberFormat="1" applyFont="1" applyBorder="1" applyAlignment="1">
      <alignment horizontal="right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60" xfId="63" applyNumberFormat="1" applyFont="1" applyBorder="1" applyAlignment="1">
      <alignment horizontal="center" vertical="center"/>
      <protection/>
    </xf>
    <xf numFmtId="0" fontId="4" fillId="0" borderId="54" xfId="63" applyFont="1" applyBorder="1" applyAlignment="1">
      <alignment horizontal="center" vertical="center"/>
      <protection/>
    </xf>
    <xf numFmtId="0" fontId="4" fillId="0" borderId="96" xfId="63" applyNumberFormat="1" applyFont="1" applyBorder="1" applyAlignment="1">
      <alignment horizontal="center" vertical="center"/>
      <protection/>
    </xf>
    <xf numFmtId="0" fontId="4" fillId="0" borderId="96" xfId="63" applyFont="1" applyBorder="1" applyAlignment="1">
      <alignment horizontal="center" vertical="center"/>
      <protection/>
    </xf>
    <xf numFmtId="0" fontId="4" fillId="0" borderId="11" xfId="63" applyNumberFormat="1" applyFont="1" applyFill="1" applyBorder="1" applyAlignment="1">
      <alignment horizontal="center" vertical="center"/>
      <protection/>
    </xf>
    <xf numFmtId="0" fontId="2" fillId="0" borderId="0" xfId="63" applyNumberFormat="1" applyFont="1" applyAlignment="1">
      <alignment horizontal="left" vertical="center"/>
      <protection/>
    </xf>
    <xf numFmtId="0" fontId="2" fillId="0" borderId="0" xfId="63" applyFont="1" applyAlignment="1">
      <alignment horizontal="left"/>
      <protection/>
    </xf>
    <xf numFmtId="0" fontId="4" fillId="0" borderId="11" xfId="63" applyNumberFormat="1" applyFont="1" applyBorder="1" applyAlignment="1">
      <alignment horizontal="center" vertical="center"/>
      <protection/>
    </xf>
    <xf numFmtId="0" fontId="4" fillId="0" borderId="89" xfId="63" applyFont="1" applyBorder="1" applyAlignment="1">
      <alignment horizontal="center" vertical="center"/>
      <protection/>
    </xf>
    <xf numFmtId="0" fontId="4" fillId="0" borderId="21" xfId="63" applyNumberFormat="1" applyFont="1" applyBorder="1" applyAlignment="1">
      <alignment horizontal="center" vertical="center"/>
      <protection/>
    </xf>
    <xf numFmtId="0" fontId="4" fillId="0" borderId="28" xfId="63" applyFont="1" applyBorder="1" applyAlignment="1">
      <alignment horizontal="center" vertical="center"/>
      <protection/>
    </xf>
    <xf numFmtId="0" fontId="4" fillId="0" borderId="99" xfId="63" applyFont="1" applyBorder="1" applyAlignment="1">
      <alignment horizontal="center" vertical="center"/>
      <protection/>
    </xf>
    <xf numFmtId="0" fontId="4" fillId="0" borderId="41" xfId="63" applyNumberFormat="1" applyFont="1" applyBorder="1" applyAlignment="1">
      <alignment horizontal="center" vertical="center"/>
      <protection/>
    </xf>
    <xf numFmtId="0" fontId="4" fillId="0" borderId="71" xfId="63" applyNumberFormat="1" applyFont="1" applyBorder="1" applyAlignment="1">
      <alignment horizontal="center" vertical="center"/>
      <protection/>
    </xf>
    <xf numFmtId="0" fontId="4" fillId="0" borderId="13" xfId="63" applyNumberFormat="1" applyFont="1" applyBorder="1" applyAlignment="1">
      <alignment horizontal="center" vertical="center"/>
      <protection/>
    </xf>
    <xf numFmtId="218" fontId="4" fillId="0" borderId="11" xfId="51" applyNumberFormat="1" applyFont="1" applyBorder="1" applyAlignment="1">
      <alignment horizontal="right" vertical="center"/>
    </xf>
    <xf numFmtId="0" fontId="4" fillId="0" borderId="11" xfId="63" applyNumberFormat="1" applyFont="1" applyBorder="1" applyAlignment="1" quotePrefix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97" xfId="63" applyNumberForma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96" xfId="63" applyNumberFormat="1" applyBorder="1" applyAlignment="1">
      <alignment horizontal="center" vertical="center"/>
      <protection/>
    </xf>
    <xf numFmtId="0" fontId="4" fillId="0" borderId="96" xfId="63" applyNumberFormat="1" applyFont="1" applyBorder="1" applyAlignment="1" quotePrefix="1">
      <alignment horizontal="center" vertical="center"/>
      <protection/>
    </xf>
    <xf numFmtId="0" fontId="4" fillId="0" borderId="96" xfId="63" applyNumberFormat="1" applyBorder="1" applyAlignment="1" quotePrefix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4" fillId="0" borderId="37" xfId="63" applyNumberFormat="1" applyBorder="1" applyAlignment="1">
      <alignment horizontal="center" vertical="center"/>
      <protection/>
    </xf>
    <xf numFmtId="0" fontId="4" fillId="0" borderId="38" xfId="63" applyNumberFormat="1" applyFont="1" applyBorder="1" applyAlignment="1">
      <alignment horizontal="center" vertical="center"/>
      <protection/>
    </xf>
    <xf numFmtId="49" fontId="4" fillId="0" borderId="11" xfId="63" applyNumberFormat="1" applyBorder="1" applyAlignment="1">
      <alignment horizontal="center" vertical="center"/>
      <protection/>
    </xf>
    <xf numFmtId="49" fontId="4" fillId="0" borderId="13" xfId="63" applyNumberFormat="1" applyFont="1" applyBorder="1" applyAlignment="1">
      <alignment horizontal="center" vertical="center"/>
      <protection/>
    </xf>
    <xf numFmtId="0" fontId="4" fillId="0" borderId="26" xfId="63" applyNumberFormat="1" applyFont="1" applyBorder="1" applyAlignment="1">
      <alignment horizontal="center" vertical="center"/>
      <protection/>
    </xf>
    <xf numFmtId="0" fontId="5" fillId="0" borderId="0" xfId="63" applyNumberFormat="1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center" vertical="center"/>
      <protection/>
    </xf>
    <xf numFmtId="176" fontId="4" fillId="0" borderId="0" xfId="63" applyNumberFormat="1" applyFont="1" applyBorder="1" applyAlignment="1">
      <alignment horizontal="center" vertical="center"/>
      <protection/>
    </xf>
    <xf numFmtId="0" fontId="4" fillId="0" borderId="41" xfId="63" applyNumberFormat="1" applyBorder="1" applyAlignment="1">
      <alignment horizontal="center" vertical="center"/>
      <protection/>
    </xf>
    <xf numFmtId="0" fontId="4" fillId="0" borderId="11" xfId="63" applyNumberFormat="1" applyBorder="1" applyAlignment="1">
      <alignment horizontal="center" vertical="center"/>
      <protection/>
    </xf>
    <xf numFmtId="0" fontId="4" fillId="0" borderId="63" xfId="63" applyNumberFormat="1" applyBorder="1" applyAlignment="1">
      <alignment horizontal="center" vertical="center"/>
      <protection/>
    </xf>
    <xf numFmtId="0" fontId="4" fillId="0" borderId="63" xfId="63" applyNumberFormat="1" applyFont="1" applyBorder="1" applyAlignment="1">
      <alignment horizontal="center" vertical="center"/>
      <protection/>
    </xf>
    <xf numFmtId="219" fontId="5" fillId="0" borderId="51" xfId="51" applyNumberFormat="1" applyFont="1" applyBorder="1" applyAlignment="1">
      <alignment horizontal="right" vertical="center"/>
    </xf>
    <xf numFmtId="219" fontId="5" fillId="0" borderId="0" xfId="51" applyNumberFormat="1" applyFont="1" applyBorder="1" applyAlignment="1">
      <alignment horizontal="right" vertical="center"/>
    </xf>
    <xf numFmtId="219" fontId="5" fillId="0" borderId="64" xfId="51" applyNumberFormat="1" applyFont="1" applyBorder="1" applyAlignment="1">
      <alignment horizontal="right" vertical="center"/>
    </xf>
    <xf numFmtId="219" fontId="4" fillId="0" borderId="51" xfId="51" applyNumberFormat="1" applyFont="1" applyBorder="1" applyAlignment="1">
      <alignment horizontal="right" vertical="center"/>
    </xf>
    <xf numFmtId="219" fontId="4" fillId="0" borderId="0" xfId="51" applyNumberFormat="1" applyFont="1" applyBorder="1" applyAlignment="1">
      <alignment horizontal="right" vertical="center"/>
    </xf>
    <xf numFmtId="219" fontId="4" fillId="0" borderId="64" xfId="51" applyNumberFormat="1" applyFont="1" applyBorder="1" applyAlignment="1">
      <alignment horizontal="right" vertical="center"/>
    </xf>
    <xf numFmtId="0" fontId="4" fillId="0" borderId="0" xfId="63" applyBorder="1" applyAlignment="1">
      <alignment horizontal="right"/>
      <protection/>
    </xf>
    <xf numFmtId="0" fontId="4" fillId="0" borderId="41" xfId="63" applyNumberFormat="1" applyFont="1" applyFill="1" applyBorder="1" applyAlignment="1">
      <alignment horizontal="center" vertical="center"/>
      <protection/>
    </xf>
    <xf numFmtId="0" fontId="4" fillId="0" borderId="89" xfId="63" applyNumberFormat="1" applyFont="1" applyBorder="1" applyAlignment="1">
      <alignment horizontal="center" vertical="center"/>
      <protection/>
    </xf>
    <xf numFmtId="0" fontId="5" fillId="0" borderId="66" xfId="63" applyNumberFormat="1" applyFont="1" applyBorder="1" applyAlignment="1">
      <alignment horizontal="center" vertical="center"/>
      <protection/>
    </xf>
    <xf numFmtId="0" fontId="4" fillId="0" borderId="66" xfId="63" applyNumberFormat="1" applyFont="1" applyBorder="1" applyAlignment="1">
      <alignment horizontal="center" vertical="center"/>
      <protection/>
    </xf>
    <xf numFmtId="176" fontId="4" fillId="0" borderId="66" xfId="63" applyNumberFormat="1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9" fillId="0" borderId="13" xfId="63" applyNumberFormat="1" applyFont="1" applyBorder="1" applyAlignment="1">
      <alignment horizontal="center" vertical="center" wrapText="1"/>
      <protection/>
    </xf>
    <xf numFmtId="0" fontId="9" fillId="0" borderId="53" xfId="63" applyNumberFormat="1" applyFont="1" applyBorder="1" applyAlignment="1">
      <alignment horizontal="center" vertical="center" wrapText="1"/>
      <protection/>
    </xf>
    <xf numFmtId="176" fontId="4" fillId="0" borderId="41" xfId="63" applyNumberFormat="1" applyBorder="1" applyAlignment="1" quotePrefix="1">
      <alignment horizontal="center" vertical="center"/>
      <protection/>
    </xf>
    <xf numFmtId="176" fontId="4" fillId="0" borderId="11" xfId="63" applyNumberFormat="1" applyBorder="1" applyAlignment="1" quotePrefix="1">
      <alignment horizontal="center" vertical="center"/>
      <protection/>
    </xf>
    <xf numFmtId="219" fontId="5" fillId="0" borderId="51" xfId="51" applyNumberFormat="1" applyFont="1" applyFill="1" applyBorder="1" applyAlignment="1">
      <alignment horizontal="right" vertical="center"/>
    </xf>
    <xf numFmtId="219" fontId="5" fillId="0" borderId="0" xfId="51" applyNumberFormat="1" applyFont="1" applyFill="1" applyBorder="1" applyAlignment="1">
      <alignment horizontal="right" vertical="center"/>
    </xf>
    <xf numFmtId="219" fontId="4" fillId="0" borderId="51" xfId="51" applyNumberFormat="1" applyFont="1" applyFill="1" applyBorder="1" applyAlignment="1">
      <alignment horizontal="right" vertical="center"/>
    </xf>
    <xf numFmtId="219" fontId="4" fillId="0" borderId="0" xfId="51" applyNumberFormat="1" applyFont="1" applyFill="1" applyBorder="1" applyAlignment="1">
      <alignment horizontal="right" vertical="center"/>
    </xf>
    <xf numFmtId="220" fontId="4" fillId="0" borderId="71" xfId="51" applyNumberFormat="1" applyFont="1" applyFill="1" applyBorder="1" applyAlignment="1">
      <alignment horizontal="right" vertical="center"/>
    </xf>
    <xf numFmtId="220" fontId="4" fillId="0" borderId="13" xfId="51" applyNumberFormat="1" applyFont="1" applyFill="1" applyBorder="1" applyAlignment="1">
      <alignment horizontal="right" vertical="center"/>
    </xf>
    <xf numFmtId="220" fontId="4" fillId="0" borderId="71" xfId="51" applyNumberFormat="1" applyFont="1" applyBorder="1" applyAlignment="1">
      <alignment horizontal="right" vertical="center"/>
    </xf>
    <xf numFmtId="220" fontId="4" fillId="0" borderId="13" xfId="51" applyNumberFormat="1" applyFont="1" applyBorder="1" applyAlignment="1">
      <alignment horizontal="right" vertical="center"/>
    </xf>
    <xf numFmtId="220" fontId="4" fillId="0" borderId="107" xfId="51" applyNumberFormat="1" applyFont="1" applyBorder="1" applyAlignment="1">
      <alignment horizontal="right" vertical="center"/>
    </xf>
    <xf numFmtId="0" fontId="9" fillId="0" borderId="0" xfId="63" applyFont="1" applyAlignment="1">
      <alignment horizontal="center" vertical="center"/>
      <protection/>
    </xf>
    <xf numFmtId="0" fontId="4" fillId="0" borderId="28" xfId="63" applyNumberFormat="1" applyFont="1" applyBorder="1" applyAlignment="1">
      <alignment horizontal="center" vertical="center"/>
      <protection/>
    </xf>
    <xf numFmtId="0" fontId="4" fillId="0" borderId="41" xfId="63" applyFont="1" applyBorder="1" applyAlignment="1">
      <alignment horizontal="center" vertical="center"/>
      <protection/>
    </xf>
    <xf numFmtId="0" fontId="4" fillId="0" borderId="51" xfId="63" applyBorder="1" applyAlignment="1">
      <alignment horizontal="center" vertical="center"/>
      <protection/>
    </xf>
    <xf numFmtId="0" fontId="4" fillId="0" borderId="71" xfId="63" applyBorder="1" applyAlignment="1">
      <alignment horizontal="center" vertical="center"/>
      <protection/>
    </xf>
    <xf numFmtId="0" fontId="4" fillId="0" borderId="73" xfId="63" applyNumberFormat="1" applyFont="1" applyBorder="1" applyAlignment="1">
      <alignment horizontal="center" vertical="center"/>
      <protection/>
    </xf>
    <xf numFmtId="0" fontId="4" fillId="0" borderId="53" xfId="63" applyNumberFormat="1" applyFont="1" applyBorder="1" applyAlignment="1">
      <alignment horizontal="center" vertical="center"/>
      <protection/>
    </xf>
    <xf numFmtId="0" fontId="4" fillId="0" borderId="78" xfId="63" applyNumberFormat="1" applyFont="1" applyBorder="1" applyAlignment="1">
      <alignment horizontal="center" vertical="center"/>
      <protection/>
    </xf>
    <xf numFmtId="0" fontId="4" fillId="0" borderId="76" xfId="63" applyFont="1" applyBorder="1" applyAlignment="1">
      <alignment horizontal="center" vertical="center"/>
      <protection/>
    </xf>
    <xf numFmtId="0" fontId="4" fillId="0" borderId="79" xfId="63" applyFont="1" applyBorder="1" applyAlignment="1">
      <alignment horizontal="center" vertical="center"/>
      <protection/>
    </xf>
    <xf numFmtId="0" fontId="4" fillId="0" borderId="75" xfId="63" applyFont="1" applyBorder="1" applyAlignment="1">
      <alignment horizontal="center" vertical="center"/>
      <protection/>
    </xf>
    <xf numFmtId="0" fontId="4" fillId="0" borderId="55" xfId="63" applyFont="1" applyBorder="1" applyAlignment="1">
      <alignment horizontal="center" vertical="center"/>
      <protection/>
    </xf>
    <xf numFmtId="0" fontId="4" fillId="0" borderId="39" xfId="63" applyNumberFormat="1" applyFont="1" applyBorder="1" applyAlignment="1">
      <alignment horizontal="center" vertical="center"/>
      <protection/>
    </xf>
    <xf numFmtId="0" fontId="4" fillId="0" borderId="99" xfId="63" applyNumberFormat="1" applyFont="1" applyBorder="1" applyAlignment="1">
      <alignment horizontal="center" vertical="center"/>
      <protection/>
    </xf>
    <xf numFmtId="0" fontId="4" fillId="0" borderId="28" xfId="63" applyFont="1" applyFill="1" applyBorder="1" applyAlignment="1">
      <alignment horizontal="center" vertical="center"/>
      <protection/>
    </xf>
    <xf numFmtId="0" fontId="4" fillId="0" borderId="10" xfId="63" applyNumberFormat="1" applyBorder="1" applyAlignment="1">
      <alignment horizontal="center" vertical="center"/>
      <protection/>
    </xf>
    <xf numFmtId="0" fontId="4" fillId="0" borderId="13" xfId="63" applyNumberFormat="1" applyBorder="1" applyAlignment="1">
      <alignment horizontal="center" vertical="center"/>
      <protection/>
    </xf>
    <xf numFmtId="0" fontId="4" fillId="0" borderId="12" xfId="63" applyNumberFormat="1" applyBorder="1" applyAlignment="1">
      <alignment horizontal="center" vertical="center"/>
      <protection/>
    </xf>
    <xf numFmtId="41" fontId="4" fillId="0" borderId="0" xfId="63" applyNumberFormat="1" applyFont="1" applyBorder="1" applyAlignment="1">
      <alignment horizontal="center" vertical="center"/>
      <protection/>
    </xf>
    <xf numFmtId="41" fontId="4" fillId="0" borderId="13" xfId="63" applyNumberFormat="1" applyFont="1" applyBorder="1" applyAlignment="1">
      <alignment horizontal="center" vertical="center"/>
      <protection/>
    </xf>
    <xf numFmtId="0" fontId="4" fillId="0" borderId="40" xfId="63" applyNumberFormat="1" applyFont="1" applyBorder="1" applyAlignment="1">
      <alignment horizontal="center" vertical="center"/>
      <protection/>
    </xf>
    <xf numFmtId="41" fontId="4" fillId="0" borderId="11" xfId="63" applyNumberFormat="1" applyFont="1" applyBorder="1" applyAlignment="1">
      <alignment horizontal="center" vertical="center"/>
      <protection/>
    </xf>
    <xf numFmtId="0" fontId="4" fillId="0" borderId="16" xfId="63" applyNumberFormat="1" applyFont="1" applyBorder="1" applyAlignment="1">
      <alignment horizontal="center" vertical="center"/>
      <protection/>
    </xf>
    <xf numFmtId="0" fontId="4" fillId="0" borderId="13" xfId="63" applyNumberFormat="1" applyFont="1" applyBorder="1" applyAlignment="1">
      <alignment horizontal="center" vertical="center"/>
      <protection/>
    </xf>
    <xf numFmtId="0" fontId="4" fillId="0" borderId="12" xfId="63" applyNumberFormat="1" applyFont="1" applyBorder="1" applyAlignment="1">
      <alignment horizontal="center" vertical="center"/>
      <protection/>
    </xf>
    <xf numFmtId="0" fontId="4" fillId="0" borderId="16" xfId="63" applyNumberFormat="1" applyBorder="1" applyAlignment="1">
      <alignment horizontal="center" vertical="center"/>
      <protection/>
    </xf>
    <xf numFmtId="0" fontId="4" fillId="0" borderId="0" xfId="63" applyNumberFormat="1" applyBorder="1" applyAlignment="1">
      <alignment horizontal="center" vertical="center"/>
      <protection/>
    </xf>
    <xf numFmtId="176" fontId="4" fillId="0" borderId="10" xfId="63" applyNumberFormat="1" applyFont="1" applyBorder="1" applyAlignment="1">
      <alignment horizontal="center" vertical="center"/>
      <protection/>
    </xf>
    <xf numFmtId="0" fontId="4" fillId="0" borderId="37" xfId="63" applyNumberFormat="1" applyFont="1" applyBorder="1" applyAlignment="1">
      <alignment horizontal="center" vertical="center"/>
      <protection/>
    </xf>
    <xf numFmtId="41" fontId="4" fillId="0" borderId="0" xfId="63" applyNumberFormat="1" applyFont="1" applyFill="1" applyBorder="1" applyAlignment="1">
      <alignment horizontal="center" vertical="center"/>
      <protection/>
    </xf>
    <xf numFmtId="0" fontId="4" fillId="0" borderId="18" xfId="63" applyNumberFormat="1" applyFont="1" applyBorder="1" applyAlignment="1">
      <alignment horizontal="center" vertical="center"/>
      <protection/>
    </xf>
    <xf numFmtId="0" fontId="4" fillId="0" borderId="44" xfId="63" applyNumberFormat="1" applyFont="1" applyBorder="1" applyAlignment="1">
      <alignment horizontal="center" vertical="center"/>
      <protection/>
    </xf>
    <xf numFmtId="41" fontId="4" fillId="0" borderId="0" xfId="63" applyNumberFormat="1" applyFont="1" applyBorder="1" applyAlignment="1">
      <alignment horizontal="right" vertical="center"/>
      <protection/>
    </xf>
    <xf numFmtId="41" fontId="4" fillId="0" borderId="13" xfId="63" applyNumberFormat="1" applyFont="1" applyBorder="1" applyAlignment="1">
      <alignment horizontal="right" vertical="center"/>
      <protection/>
    </xf>
    <xf numFmtId="41" fontId="4" fillId="0" borderId="0" xfId="63" applyNumberFormat="1" applyFont="1" applyFill="1" applyBorder="1" applyAlignment="1">
      <alignment horizontal="right" vertical="center"/>
      <protection/>
    </xf>
    <xf numFmtId="0" fontId="4" fillId="0" borderId="97" xfId="63" applyNumberFormat="1" applyFont="1" applyBorder="1" applyAlignment="1">
      <alignment horizontal="center" vertical="center"/>
      <protection/>
    </xf>
    <xf numFmtId="0" fontId="4" fillId="0" borderId="20" xfId="63" applyNumberFormat="1" applyFont="1" applyBorder="1" applyAlignment="1">
      <alignment horizontal="center" vertical="center"/>
      <protection/>
    </xf>
    <xf numFmtId="0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41" fontId="4" fillId="0" borderId="38" xfId="63" applyNumberFormat="1" applyFont="1" applyBorder="1" applyAlignment="1">
      <alignment horizontal="center" vertical="center"/>
      <protection/>
    </xf>
    <xf numFmtId="0" fontId="4" fillId="0" borderId="61" xfId="63" applyNumberFormat="1" applyFont="1" applyBorder="1" applyAlignment="1">
      <alignment horizontal="center" vertical="center"/>
      <protection/>
    </xf>
    <xf numFmtId="0" fontId="4" fillId="0" borderId="27" xfId="63" applyNumberFormat="1" applyFont="1" applyBorder="1" applyAlignment="1">
      <alignment horizontal="center" vertical="center"/>
      <protection/>
    </xf>
    <xf numFmtId="0" fontId="4" fillId="0" borderId="25" xfId="63" applyNumberFormat="1" applyFont="1" applyBorder="1" applyAlignment="1">
      <alignment horizontal="center" vertical="center"/>
      <protection/>
    </xf>
    <xf numFmtId="41" fontId="4" fillId="0" borderId="37" xfId="63" applyNumberFormat="1" applyFont="1" applyBorder="1" applyAlignment="1">
      <alignment horizontal="right" vertical="center"/>
      <protection/>
    </xf>
    <xf numFmtId="41" fontId="4" fillId="0" borderId="11" xfId="63" applyNumberFormat="1" applyFont="1" applyBorder="1" applyAlignment="1">
      <alignment horizontal="right" vertical="center"/>
      <protection/>
    </xf>
    <xf numFmtId="41" fontId="4" fillId="0" borderId="19" xfId="63" applyNumberFormat="1" applyFont="1" applyBorder="1" applyAlignment="1">
      <alignment horizontal="center" vertical="center"/>
      <protection/>
    </xf>
    <xf numFmtId="221" fontId="4" fillId="0" borderId="26" xfId="63" applyNumberFormat="1" applyFont="1" applyBorder="1" applyAlignment="1">
      <alignment horizontal="center" vertical="center"/>
      <protection/>
    </xf>
    <xf numFmtId="221" fontId="4" fillId="0" borderId="23" xfId="63" applyNumberFormat="1" applyFont="1" applyBorder="1" applyAlignment="1">
      <alignment horizontal="center" vertical="center"/>
      <protection/>
    </xf>
    <xf numFmtId="221" fontId="4" fillId="0" borderId="61" xfId="63" applyNumberFormat="1" applyFont="1" applyBorder="1" applyAlignment="1">
      <alignment horizontal="center" vertical="center"/>
      <protection/>
    </xf>
    <xf numFmtId="0" fontId="4" fillId="0" borderId="26" xfId="63" applyBorder="1" applyAlignment="1">
      <alignment horizontal="center" vertical="center"/>
      <protection/>
    </xf>
    <xf numFmtId="221" fontId="5" fillId="0" borderId="0" xfId="63" applyNumberFormat="1" applyFont="1" applyBorder="1" applyAlignment="1" quotePrefix="1">
      <alignment horizontal="center" vertical="center"/>
      <protection/>
    </xf>
    <xf numFmtId="221" fontId="5" fillId="0" borderId="10" xfId="63" applyNumberFormat="1" applyFont="1" applyBorder="1" applyAlignment="1">
      <alignment horizontal="center" vertical="center"/>
      <protection/>
    </xf>
    <xf numFmtId="221" fontId="5" fillId="0" borderId="37" xfId="63" applyNumberFormat="1" applyFont="1" applyBorder="1" applyAlignment="1">
      <alignment vertical="center"/>
      <protection/>
    </xf>
    <xf numFmtId="0" fontId="4" fillId="0" borderId="11" xfId="63" applyBorder="1" applyAlignment="1">
      <alignment vertical="center"/>
      <protection/>
    </xf>
    <xf numFmtId="221" fontId="4" fillId="0" borderId="0" xfId="63" applyNumberFormat="1" applyFont="1" applyBorder="1" applyAlignment="1">
      <alignment horizontal="center" vertical="center"/>
      <protection/>
    </xf>
    <xf numFmtId="221" fontId="4" fillId="0" borderId="10" xfId="63" applyNumberFormat="1" applyFont="1" applyBorder="1" applyAlignment="1">
      <alignment horizontal="center" vertical="center"/>
      <protection/>
    </xf>
    <xf numFmtId="221" fontId="4" fillId="0" borderId="19" xfId="63" applyNumberFormat="1" applyFont="1" applyBorder="1" applyAlignment="1">
      <alignment vertical="center"/>
      <protection/>
    </xf>
    <xf numFmtId="221" fontId="4" fillId="0" borderId="0" xfId="63" applyNumberFormat="1" applyFont="1" applyBorder="1" applyAlignment="1">
      <alignment vertical="center"/>
      <protection/>
    </xf>
    <xf numFmtId="221" fontId="4" fillId="0" borderId="0" xfId="63" applyNumberFormat="1" applyFont="1" applyBorder="1" applyAlignment="1">
      <alignment horizontal="center" vertical="distributed"/>
      <protection/>
    </xf>
    <xf numFmtId="221" fontId="4" fillId="0" borderId="10" xfId="63" applyNumberFormat="1" applyFont="1" applyBorder="1" applyAlignment="1">
      <alignment horizontal="center" vertical="distributed"/>
      <protection/>
    </xf>
    <xf numFmtId="221" fontId="4" fillId="0" borderId="0" xfId="63" applyNumberFormat="1" applyFont="1" applyBorder="1" applyAlignment="1">
      <alignment horizontal="center" vertical="distributed" wrapText="1"/>
      <protection/>
    </xf>
    <xf numFmtId="221" fontId="4" fillId="0" borderId="10" xfId="63" applyNumberFormat="1" applyFont="1" applyBorder="1" applyAlignment="1">
      <alignment horizontal="center" vertical="distributed" wrapText="1"/>
      <protection/>
    </xf>
    <xf numFmtId="221" fontId="4" fillId="0" borderId="73" xfId="63" applyNumberFormat="1" applyFont="1" applyBorder="1" applyAlignment="1">
      <alignment horizontal="center" vertical="distributed" wrapText="1"/>
      <protection/>
    </xf>
    <xf numFmtId="221" fontId="4" fillId="0" borderId="66" xfId="63" applyNumberFormat="1" applyFont="1" applyBorder="1" applyAlignment="1">
      <alignment horizontal="center" vertical="distributed"/>
      <protection/>
    </xf>
    <xf numFmtId="221" fontId="4" fillId="0" borderId="53" xfId="63" applyNumberFormat="1" applyFont="1" applyBorder="1" applyAlignment="1">
      <alignment horizontal="center" vertical="distributed"/>
      <protection/>
    </xf>
    <xf numFmtId="221" fontId="4" fillId="0" borderId="13" xfId="63" applyNumberFormat="1" applyFont="1" applyBorder="1" applyAlignment="1">
      <alignment horizontal="center" vertical="distributed"/>
      <protection/>
    </xf>
    <xf numFmtId="221" fontId="4" fillId="0" borderId="12" xfId="63" applyNumberFormat="1" applyFont="1" applyBorder="1" applyAlignment="1">
      <alignment horizontal="center" vertical="distributed"/>
      <protection/>
    </xf>
    <xf numFmtId="221" fontId="4" fillId="0" borderId="38" xfId="63" applyNumberFormat="1" applyFont="1" applyBorder="1" applyAlignment="1">
      <alignment vertical="center"/>
      <protection/>
    </xf>
    <xf numFmtId="0" fontId="4" fillId="0" borderId="13" xfId="63" applyBorder="1" applyAlignment="1">
      <alignment vertical="center"/>
      <protection/>
    </xf>
    <xf numFmtId="0" fontId="4" fillId="0" borderId="0" xfId="63" applyNumberFormat="1" applyFont="1" applyBorder="1" applyAlignment="1">
      <alignment horizontal="left" vertical="center"/>
      <protection/>
    </xf>
    <xf numFmtId="0" fontId="4" fillId="0" borderId="0" xfId="63" applyBorder="1" applyAlignment="1">
      <alignment vertical="center"/>
      <protection/>
    </xf>
    <xf numFmtId="221" fontId="4" fillId="0" borderId="28" xfId="63" applyNumberFormat="1" applyFont="1" applyBorder="1" applyAlignment="1">
      <alignment horizontal="center" vertical="center"/>
      <protection/>
    </xf>
    <xf numFmtId="221" fontId="4" fillId="0" borderId="76" xfId="63" applyNumberFormat="1" applyFont="1" applyBorder="1" applyAlignment="1">
      <alignment horizontal="center" vertical="center"/>
      <protection/>
    </xf>
    <xf numFmtId="0" fontId="4" fillId="0" borderId="37" xfId="63" applyBorder="1" applyAlignment="1">
      <alignment horizontal="center" vertical="center"/>
      <protection/>
    </xf>
    <xf numFmtId="0" fontId="4" fillId="0" borderId="11" xfId="63" applyBorder="1" applyAlignment="1">
      <alignment horizontal="center" vertical="center"/>
      <protection/>
    </xf>
    <xf numFmtId="0" fontId="4" fillId="0" borderId="38" xfId="63" applyBorder="1" applyAlignment="1">
      <alignment horizontal="center" vertical="center"/>
      <protection/>
    </xf>
    <xf numFmtId="0" fontId="4" fillId="0" borderId="13" xfId="63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vertical="center"/>
      <protection/>
    </xf>
    <xf numFmtId="0" fontId="4" fillId="0" borderId="10" xfId="63" applyNumberFormat="1" applyFont="1" applyBorder="1" applyAlignment="1">
      <alignment vertical="center"/>
      <protection/>
    </xf>
    <xf numFmtId="0" fontId="5" fillId="0" borderId="11" xfId="63" applyNumberFormat="1" applyFont="1" applyBorder="1" applyAlignment="1">
      <alignment horizontal="center" vertical="center"/>
      <protection/>
    </xf>
    <xf numFmtId="0" fontId="5" fillId="0" borderId="16" xfId="63" applyNumberFormat="1" applyFont="1" applyBorder="1" applyAlignment="1">
      <alignment horizontal="center" vertical="center"/>
      <protection/>
    </xf>
    <xf numFmtId="0" fontId="4" fillId="0" borderId="0" xfId="63" applyNumberFormat="1" applyBorder="1" applyAlignment="1">
      <alignment vertical="center"/>
      <protection/>
    </xf>
    <xf numFmtId="0" fontId="4" fillId="0" borderId="10" xfId="63" applyNumberFormat="1" applyBorder="1" applyAlignment="1">
      <alignment vertical="center"/>
      <protection/>
    </xf>
    <xf numFmtId="0" fontId="4" fillId="0" borderId="12" xfId="63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3" xfId="63" applyNumberFormat="1" applyFont="1" applyBorder="1" applyAlignment="1">
      <alignment vertical="center"/>
      <protection/>
    </xf>
    <xf numFmtId="0" fontId="4" fillId="0" borderId="12" xfId="63" applyNumberFormat="1" applyFont="1" applyBorder="1" applyAlignment="1">
      <alignment vertical="center"/>
      <protection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1" fontId="5" fillId="0" borderId="37" xfId="63" applyNumberFormat="1" applyFont="1" applyBorder="1" applyAlignment="1">
      <alignment horizontal="center" vertical="center"/>
      <protection/>
    </xf>
    <xf numFmtId="41" fontId="5" fillId="0" borderId="11" xfId="63" applyNumberFormat="1" applyFont="1" applyBorder="1" applyAlignment="1">
      <alignment horizontal="center" vertical="center"/>
      <protection/>
    </xf>
    <xf numFmtId="0" fontId="0" fillId="0" borderId="18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1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213" fontId="0" fillId="0" borderId="41" xfId="0" applyNumberFormat="1" applyBorder="1" applyAlignment="1">
      <alignment horizontal="right" vertical="center"/>
    </xf>
    <xf numFmtId="213" fontId="0" fillId="0" borderId="11" xfId="0" applyNumberFormat="1" applyBorder="1" applyAlignment="1">
      <alignment horizontal="right" vertical="center"/>
    </xf>
    <xf numFmtId="213" fontId="0" fillId="0" borderId="89" xfId="0" applyNumberFormat="1" applyBorder="1" applyAlignment="1">
      <alignment horizontal="right" vertical="center"/>
    </xf>
    <xf numFmtId="0" fontId="0" fillId="0" borderId="8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shrinkToFit="1"/>
    </xf>
    <xf numFmtId="0" fontId="0" fillId="0" borderId="13" xfId="0" applyNumberFormat="1" applyBorder="1" applyAlignment="1" quotePrefix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213" fontId="0" fillId="0" borderId="71" xfId="0" applyNumberFormat="1" applyBorder="1" applyAlignment="1">
      <alignment horizontal="right" vertical="center"/>
    </xf>
    <xf numFmtId="213" fontId="0" fillId="0" borderId="53" xfId="0" applyNumberFormat="1" applyBorder="1" applyAlignment="1">
      <alignment horizontal="right" vertical="center"/>
    </xf>
    <xf numFmtId="213" fontId="0" fillId="0" borderId="13" xfId="0" applyNumberFormat="1" applyBorder="1" applyAlignment="1">
      <alignment horizontal="right" vertical="center"/>
    </xf>
    <xf numFmtId="0" fontId="4" fillId="0" borderId="13" xfId="0" applyNumberFormat="1" applyFont="1" applyBorder="1" applyAlignment="1">
      <alignment horizontal="right" vertical="center"/>
    </xf>
    <xf numFmtId="213" fontId="0" fillId="0" borderId="37" xfId="0" applyNumberFormat="1" applyBorder="1" applyAlignment="1">
      <alignment horizontal="right" vertical="center"/>
    </xf>
    <xf numFmtId="213" fontId="0" fillId="0" borderId="38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4" fillId="0" borderId="41" xfId="0" applyNumberFormat="1" applyFont="1" applyBorder="1" applyAlignment="1">
      <alignment horizontal="right" vertical="center"/>
    </xf>
    <xf numFmtId="0" fontId="4" fillId="0" borderId="89" xfId="0" applyNumberFormat="1" applyFont="1" applyBorder="1" applyAlignment="1">
      <alignment horizontal="right" vertical="center"/>
    </xf>
    <xf numFmtId="0" fontId="4" fillId="0" borderId="71" xfId="0" applyNumberFormat="1" applyFont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212" fontId="0" fillId="0" borderId="61" xfId="0" applyNumberFormat="1" applyBorder="1" applyAlignment="1">
      <alignment horizontal="center" vertical="center" shrinkToFit="1"/>
    </xf>
    <xf numFmtId="212" fontId="0" fillId="0" borderId="26" xfId="0" applyNumberFormat="1" applyBorder="1" applyAlignment="1">
      <alignment horizontal="center" vertical="center" shrinkToFit="1"/>
    </xf>
    <xf numFmtId="212" fontId="0" fillId="0" borderId="25" xfId="0" applyNumberFormat="1" applyBorder="1" applyAlignment="1">
      <alignment horizontal="center" vertical="center" shrinkToFit="1"/>
    </xf>
    <xf numFmtId="212" fontId="0" fillId="0" borderId="27" xfId="0" applyNumberFormat="1" applyBorder="1" applyAlignment="1">
      <alignment horizontal="center" vertical="center" shrinkToFit="1"/>
    </xf>
    <xf numFmtId="212" fontId="0" fillId="0" borderId="11" xfId="0" applyNumberFormat="1" applyBorder="1" applyAlignment="1">
      <alignment horizontal="center" vertical="center"/>
    </xf>
    <xf numFmtId="212" fontId="0" fillId="0" borderId="0" xfId="0" applyNumberFormat="1" applyBorder="1" applyAlignment="1">
      <alignment horizontal="center" vertical="center" shrinkToFit="1"/>
    </xf>
    <xf numFmtId="212" fontId="0" fillId="0" borderId="0" xfId="0" applyNumberFormat="1" applyBorder="1" applyAlignment="1">
      <alignment horizontal="center" vertical="center"/>
    </xf>
    <xf numFmtId="212" fontId="4" fillId="0" borderId="26" xfId="0" applyNumberFormat="1" applyFont="1" applyBorder="1" applyAlignment="1">
      <alignment horizontal="center" vertical="center"/>
    </xf>
    <xf numFmtId="212" fontId="4" fillId="0" borderId="23" xfId="0" applyNumberFormat="1" applyFont="1" applyBorder="1" applyAlignment="1">
      <alignment horizontal="center" vertical="center"/>
    </xf>
    <xf numFmtId="212" fontId="0" fillId="0" borderId="0" xfId="0" applyNumberFormat="1" applyBorder="1" applyAlignment="1" quotePrefix="1">
      <alignment horizontal="center" vertical="center"/>
    </xf>
    <xf numFmtId="212" fontId="0" fillId="0" borderId="61" xfId="0" applyNumberFormat="1" applyBorder="1" applyAlignment="1">
      <alignment horizontal="center" vertical="center"/>
    </xf>
    <xf numFmtId="212" fontId="0" fillId="0" borderId="26" xfId="0" applyNumberFormat="1" applyBorder="1" applyAlignment="1">
      <alignment horizontal="center" vertical="center"/>
    </xf>
    <xf numFmtId="212" fontId="4" fillId="0" borderId="25" xfId="0" applyNumberFormat="1" applyFont="1" applyBorder="1" applyAlignment="1" quotePrefix="1">
      <alignment horizontal="center" vertical="center"/>
    </xf>
    <xf numFmtId="212" fontId="4" fillId="0" borderId="0" xfId="0" applyNumberFormat="1" applyFont="1" applyBorder="1" applyAlignment="1">
      <alignment horizontal="center" vertical="center"/>
    </xf>
    <xf numFmtId="212" fontId="4" fillId="0" borderId="10" xfId="0" applyNumberFormat="1" applyFont="1" applyBorder="1" applyAlignment="1">
      <alignment horizontal="center" vertical="center"/>
    </xf>
    <xf numFmtId="212" fontId="4" fillId="0" borderId="19" xfId="0" applyNumberFormat="1" applyFont="1" applyBorder="1" applyAlignment="1">
      <alignment horizontal="center" vertical="center"/>
    </xf>
    <xf numFmtId="212" fontId="4" fillId="0" borderId="66" xfId="0" applyNumberFormat="1" applyFont="1" applyBorder="1" applyAlignment="1">
      <alignment horizontal="center" vertical="center"/>
    </xf>
    <xf numFmtId="212" fontId="4" fillId="0" borderId="76" xfId="0" applyNumberFormat="1" applyFont="1" applyBorder="1" applyAlignment="1">
      <alignment horizontal="center" vertical="center"/>
    </xf>
    <xf numFmtId="212" fontId="4" fillId="0" borderId="108" xfId="0" applyNumberFormat="1" applyFont="1" applyBorder="1" applyAlignment="1">
      <alignment horizontal="center" vertical="center"/>
    </xf>
    <xf numFmtId="212" fontId="4" fillId="0" borderId="51" xfId="0" applyNumberFormat="1" applyFont="1" applyBorder="1" applyAlignment="1">
      <alignment horizontal="center" vertical="center"/>
    </xf>
    <xf numFmtId="212" fontId="5" fillId="0" borderId="28" xfId="0" applyNumberFormat="1" applyFont="1" applyBorder="1" applyAlignment="1">
      <alignment horizontal="center" vertical="center"/>
    </xf>
    <xf numFmtId="212" fontId="5" fillId="0" borderId="69" xfId="0" applyNumberFormat="1" applyFont="1" applyBorder="1" applyAlignment="1">
      <alignment horizontal="center" vertical="center"/>
    </xf>
    <xf numFmtId="212" fontId="5" fillId="0" borderId="0" xfId="0" applyNumberFormat="1" applyFont="1" applyBorder="1" applyAlignment="1">
      <alignment horizontal="center" vertical="center"/>
    </xf>
    <xf numFmtId="212" fontId="5" fillId="0" borderId="37" xfId="0" applyNumberFormat="1" applyFont="1" applyBorder="1" applyAlignment="1">
      <alignment horizontal="center" vertical="center"/>
    </xf>
    <xf numFmtId="212" fontId="5" fillId="0" borderId="11" xfId="0" applyNumberFormat="1" applyFont="1" applyBorder="1" applyAlignment="1">
      <alignment horizontal="center" vertical="center"/>
    </xf>
    <xf numFmtId="212" fontId="5" fillId="0" borderId="89" xfId="0" applyNumberFormat="1" applyFont="1" applyBorder="1" applyAlignment="1">
      <alignment horizontal="center" vertical="center"/>
    </xf>
    <xf numFmtId="212" fontId="5" fillId="0" borderId="41" xfId="0" applyNumberFormat="1" applyFont="1" applyBorder="1" applyAlignment="1">
      <alignment horizontal="center" vertical="center"/>
    </xf>
    <xf numFmtId="212" fontId="5" fillId="0" borderId="51" xfId="0" applyNumberFormat="1" applyFont="1" applyBorder="1" applyAlignment="1">
      <alignment horizontal="center" vertical="center"/>
    </xf>
    <xf numFmtId="212" fontId="4" fillId="0" borderId="30" xfId="0" applyNumberFormat="1" applyFont="1" applyBorder="1" applyAlignment="1">
      <alignment horizontal="center" vertical="center" wrapText="1"/>
    </xf>
    <xf numFmtId="212" fontId="4" fillId="0" borderId="73" xfId="0" applyNumberFormat="1" applyFont="1" applyBorder="1" applyAlignment="1">
      <alignment horizontal="center" vertical="center" wrapText="1"/>
    </xf>
    <xf numFmtId="212" fontId="4" fillId="0" borderId="0" xfId="0" applyNumberFormat="1" applyFont="1" applyBorder="1" applyAlignment="1">
      <alignment horizontal="center" vertical="center" wrapText="1"/>
    </xf>
    <xf numFmtId="212" fontId="4" fillId="0" borderId="66" xfId="0" applyNumberFormat="1" applyFont="1" applyBorder="1" applyAlignment="1">
      <alignment horizontal="center" vertical="center" wrapText="1"/>
    </xf>
    <xf numFmtId="212" fontId="4" fillId="0" borderId="13" xfId="0" applyNumberFormat="1" applyFont="1" applyBorder="1" applyAlignment="1">
      <alignment horizontal="center" vertical="center" wrapText="1"/>
    </xf>
    <xf numFmtId="212" fontId="4" fillId="0" borderId="53" xfId="0" applyNumberFormat="1" applyFont="1" applyBorder="1" applyAlignment="1">
      <alignment horizontal="center" vertical="center" wrapText="1"/>
    </xf>
    <xf numFmtId="212" fontId="4" fillId="0" borderId="81" xfId="0" applyNumberFormat="1" applyFont="1" applyBorder="1" applyAlignment="1">
      <alignment horizontal="center" vertical="center"/>
    </xf>
    <xf numFmtId="212" fontId="4" fillId="0" borderId="30" xfId="0" applyNumberFormat="1" applyFont="1" applyBorder="1" applyAlignment="1">
      <alignment horizontal="center" vertical="center"/>
    </xf>
    <xf numFmtId="212" fontId="4" fillId="0" borderId="29" xfId="0" applyNumberFormat="1" applyFont="1" applyBorder="1" applyAlignment="1">
      <alignment horizontal="center" vertical="center"/>
    </xf>
    <xf numFmtId="212" fontId="4" fillId="0" borderId="19" xfId="0" applyNumberFormat="1" applyFont="1" applyFill="1" applyBorder="1" applyAlignment="1">
      <alignment horizontal="center" vertical="center"/>
    </xf>
    <xf numFmtId="212" fontId="4" fillId="0" borderId="0" xfId="0" applyNumberFormat="1" applyFont="1" applyFill="1" applyBorder="1" applyAlignment="1">
      <alignment horizontal="center" vertical="center"/>
    </xf>
    <xf numFmtId="212" fontId="4" fillId="0" borderId="66" xfId="0" applyNumberFormat="1" applyFont="1" applyFill="1" applyBorder="1" applyAlignment="1">
      <alignment horizontal="center" vertical="center"/>
    </xf>
    <xf numFmtId="212" fontId="4" fillId="0" borderId="38" xfId="0" applyNumberFormat="1" applyFont="1" applyFill="1" applyBorder="1" applyAlignment="1">
      <alignment horizontal="center" vertical="center"/>
    </xf>
    <xf numFmtId="212" fontId="4" fillId="0" borderId="13" xfId="0" applyNumberFormat="1" applyFont="1" applyFill="1" applyBorder="1" applyAlignment="1">
      <alignment horizontal="center" vertical="center"/>
    </xf>
    <xf numFmtId="212" fontId="4" fillId="0" borderId="53" xfId="0" applyNumberFormat="1" applyFont="1" applyFill="1" applyBorder="1" applyAlignment="1">
      <alignment horizontal="center" vertical="center"/>
    </xf>
    <xf numFmtId="212" fontId="4" fillId="0" borderId="18" xfId="0" applyNumberFormat="1" applyFont="1" applyBorder="1" applyAlignment="1">
      <alignment horizontal="center" vertical="center"/>
    </xf>
    <xf numFmtId="212" fontId="4" fillId="0" borderId="40" xfId="0" applyNumberFormat="1" applyFont="1" applyBorder="1" applyAlignment="1">
      <alignment horizontal="center" vertical="center"/>
    </xf>
    <xf numFmtId="212" fontId="4" fillId="0" borderId="100" xfId="0" applyNumberFormat="1" applyFont="1" applyBorder="1" applyAlignment="1">
      <alignment horizontal="center" vertical="center"/>
    </xf>
    <xf numFmtId="212" fontId="4" fillId="0" borderId="71" xfId="0" applyNumberFormat="1" applyFont="1" applyBorder="1" applyAlignment="1">
      <alignment horizontal="center" vertical="center"/>
    </xf>
    <xf numFmtId="212" fontId="4" fillId="0" borderId="13" xfId="0" applyNumberFormat="1" applyFont="1" applyBorder="1" applyAlignment="1">
      <alignment horizontal="center" vertical="center"/>
    </xf>
    <xf numFmtId="0" fontId="4" fillId="0" borderId="10" xfId="63" applyNumberFormat="1" applyFont="1" applyBorder="1" applyAlignment="1">
      <alignment horizontal="center" vertical="center"/>
      <protection/>
    </xf>
    <xf numFmtId="0" fontId="4" fillId="0" borderId="60" xfId="63" applyNumberFormat="1" applyFont="1" applyBorder="1" applyAlignment="1">
      <alignment horizontal="center" vertical="center" wrapText="1"/>
      <protection/>
    </xf>
    <xf numFmtId="0" fontId="4" fillId="0" borderId="55" xfId="63" applyBorder="1" applyAlignment="1">
      <alignment horizontal="center" vertical="center" wrapText="1"/>
      <protection/>
    </xf>
    <xf numFmtId="0" fontId="4" fillId="0" borderId="54" xfId="63" applyBorder="1" applyAlignment="1">
      <alignment horizontal="center" vertical="center" wrapText="1"/>
      <protection/>
    </xf>
    <xf numFmtId="0" fontId="4" fillId="0" borderId="41" xfId="63" applyNumberFormat="1" applyFont="1" applyBorder="1" applyAlignment="1" quotePrefix="1">
      <alignment horizontal="center" vertical="center" wrapText="1"/>
      <protection/>
    </xf>
    <xf numFmtId="0" fontId="4" fillId="0" borderId="51" xfId="63" applyBorder="1" applyAlignment="1">
      <alignment horizontal="center" vertical="center" wrapText="1"/>
      <protection/>
    </xf>
    <xf numFmtId="0" fontId="4" fillId="0" borderId="71" xfId="63" applyBorder="1" applyAlignment="1">
      <alignment horizontal="center" vertical="center" wrapText="1"/>
      <protection/>
    </xf>
    <xf numFmtId="0" fontId="4" fillId="0" borderId="74" xfId="63" applyNumberFormat="1" applyFont="1" applyBorder="1" applyAlignment="1">
      <alignment horizontal="center" vertical="center" wrapText="1"/>
      <protection/>
    </xf>
    <xf numFmtId="0" fontId="4" fillId="0" borderId="49" xfId="63" applyBorder="1" applyAlignment="1">
      <alignment horizontal="center" vertical="center" wrapText="1"/>
      <protection/>
    </xf>
    <xf numFmtId="0" fontId="4" fillId="0" borderId="22" xfId="63" applyBorder="1" applyAlignment="1">
      <alignment horizontal="center" vertical="center" wrapText="1"/>
      <protection/>
    </xf>
    <xf numFmtId="0" fontId="4" fillId="0" borderId="75" xfId="63" applyNumberFormat="1" applyFont="1" applyBorder="1" applyAlignment="1">
      <alignment horizontal="center" vertical="center" wrapText="1"/>
      <protection/>
    </xf>
    <xf numFmtId="0" fontId="4" fillId="0" borderId="47" xfId="63" applyNumberFormat="1" applyFont="1" applyBorder="1" applyAlignment="1">
      <alignment horizontal="center" vertical="center"/>
      <protection/>
    </xf>
    <xf numFmtId="0" fontId="4" fillId="0" borderId="81" xfId="63" applyNumberFormat="1" applyFont="1" applyBorder="1" applyAlignment="1">
      <alignment horizontal="center" vertical="center"/>
      <protection/>
    </xf>
    <xf numFmtId="0" fontId="4" fillId="0" borderId="30" xfId="63" applyNumberFormat="1" applyFont="1" applyBorder="1" applyAlignment="1">
      <alignment horizontal="center" vertical="center"/>
      <protection/>
    </xf>
    <xf numFmtId="0" fontId="4" fillId="0" borderId="81" xfId="63" applyNumberFormat="1" applyFont="1" applyBorder="1" applyAlignment="1" quotePrefix="1">
      <alignment horizontal="center" vertical="center"/>
      <protection/>
    </xf>
    <xf numFmtId="0" fontId="4" fillId="0" borderId="51" xfId="63" applyNumberFormat="1" applyFont="1" applyBorder="1" applyAlignment="1">
      <alignment horizontal="center" vertical="center"/>
      <protection/>
    </xf>
    <xf numFmtId="0" fontId="4" fillId="0" borderId="65" xfId="63" applyNumberFormat="1" applyFont="1" applyBorder="1" applyAlignment="1">
      <alignment horizontal="center" vertical="center"/>
      <protection/>
    </xf>
    <xf numFmtId="0" fontId="4" fillId="0" borderId="43" xfId="63" applyNumberFormat="1" applyFont="1" applyBorder="1" applyAlignment="1">
      <alignment horizontal="center" vertical="center"/>
      <protection/>
    </xf>
    <xf numFmtId="0" fontId="4" fillId="0" borderId="41" xfId="63" applyNumberFormat="1" applyFont="1" applyBorder="1" applyAlignment="1">
      <alignment horizontal="center" vertical="center" wrapText="1"/>
      <protection/>
    </xf>
    <xf numFmtId="0" fontId="4" fillId="0" borderId="71" xfId="63" applyNumberFormat="1" applyFont="1" applyBorder="1" applyAlignment="1">
      <alignment horizontal="center" vertical="center" wrapText="1"/>
      <protection/>
    </xf>
    <xf numFmtId="0" fontId="4" fillId="0" borderId="89" xfId="63" applyNumberFormat="1" applyBorder="1" applyAlignment="1">
      <alignment horizontal="center" vertical="center"/>
      <protection/>
    </xf>
    <xf numFmtId="0" fontId="4" fillId="0" borderId="54" xfId="63" applyNumberFormat="1" applyFont="1" applyBorder="1" applyAlignment="1">
      <alignment horizontal="center" vertical="center"/>
      <protection/>
    </xf>
    <xf numFmtId="176" fontId="0" fillId="0" borderId="0" xfId="0" applyNumberFormat="1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176" fontId="0" fillId="0" borderId="13" xfId="0" applyNumberFormat="1" applyBorder="1" applyAlignment="1" quotePrefix="1">
      <alignment horizontal="center" vertical="center"/>
    </xf>
    <xf numFmtId="176" fontId="0" fillId="0" borderId="12" xfId="0" applyNumberFormat="1" applyBorder="1" applyAlignment="1" quotePrefix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76" fontId="17" fillId="0" borderId="0" xfId="0" applyNumberFormat="1" applyFont="1" applyBorder="1" applyAlignment="1" quotePrefix="1">
      <alignment horizontal="center" vertical="center"/>
    </xf>
    <xf numFmtId="176" fontId="17" fillId="0" borderId="10" xfId="0" applyNumberFormat="1" applyFont="1" applyBorder="1" applyAlignment="1" quotePrefix="1">
      <alignment horizontal="center" vertical="center"/>
    </xf>
    <xf numFmtId="176" fontId="4" fillId="0" borderId="0" xfId="63" applyNumberFormat="1" applyBorder="1" applyAlignment="1" quotePrefix="1">
      <alignment horizontal="center" vertical="center"/>
      <protection/>
    </xf>
    <xf numFmtId="176" fontId="4" fillId="0" borderId="10" xfId="63" applyNumberFormat="1" applyFont="1" applyBorder="1" applyAlignment="1" quotePrefix="1">
      <alignment horizontal="center" vertical="center"/>
      <protection/>
    </xf>
    <xf numFmtId="176" fontId="4" fillId="0" borderId="13" xfId="63" applyNumberFormat="1" applyBorder="1" applyAlignment="1" quotePrefix="1">
      <alignment horizontal="center" vertical="center"/>
      <protection/>
    </xf>
    <xf numFmtId="176" fontId="4" fillId="0" borderId="12" xfId="63" applyNumberFormat="1" applyFont="1" applyBorder="1" applyAlignment="1" quotePrefix="1">
      <alignment horizontal="center" vertical="center"/>
      <protection/>
    </xf>
    <xf numFmtId="49" fontId="4" fillId="0" borderId="9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 shrinkToFit="1"/>
    </xf>
    <xf numFmtId="0" fontId="4" fillId="0" borderId="109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/>
    </xf>
    <xf numFmtId="0" fontId="4" fillId="0" borderId="97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9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right" vertical="center"/>
    </xf>
    <xf numFmtId="0" fontId="4" fillId="0" borderId="76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76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10" xfId="0" applyNumberFormat="1" applyFont="1" applyBorder="1" applyAlignment="1">
      <alignment horizontal="right" vertical="center"/>
    </xf>
    <xf numFmtId="182" fontId="5" fillId="0" borderId="111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 quotePrefix="1">
      <alignment horizontal="center" vertical="center"/>
    </xf>
    <xf numFmtId="176" fontId="4" fillId="0" borderId="11" xfId="0" applyNumberFormat="1" applyFont="1" applyBorder="1" applyAlignment="1" quotePrefix="1">
      <alignment horizontal="center" vertical="center"/>
    </xf>
    <xf numFmtId="182" fontId="5" fillId="0" borderId="38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/>
    </xf>
    <xf numFmtId="182" fontId="5" fillId="0" borderId="11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 quotePrefix="1">
      <alignment horizontal="center" vertical="center"/>
    </xf>
    <xf numFmtId="176" fontId="4" fillId="0" borderId="25" xfId="0" applyNumberFormat="1" applyFont="1" applyBorder="1" applyAlignment="1" quotePrefix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82" fontId="4" fillId="0" borderId="38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203" fontId="36" fillId="0" borderId="19" xfId="0" applyNumberFormat="1" applyFont="1" applyBorder="1" applyAlignment="1">
      <alignment horizontal="center" vertical="center"/>
    </xf>
    <xf numFmtId="203" fontId="36" fillId="0" borderId="0" xfId="0" applyNumberFormat="1" applyFon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3" fontId="0" fillId="0" borderId="19" xfId="0" applyNumberFormat="1" applyBorder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208" fontId="13" fillId="0" borderId="19" xfId="51" applyNumberFormat="1" applyFont="1" applyBorder="1" applyAlignment="1">
      <alignment horizontal="center" vertical="center"/>
    </xf>
    <xf numFmtId="208" fontId="13" fillId="0" borderId="0" xfId="51" applyNumberFormat="1" applyFont="1" applyBorder="1" applyAlignment="1">
      <alignment horizontal="center" vertical="center"/>
    </xf>
    <xf numFmtId="0" fontId="13" fillId="0" borderId="16" xfId="67" applyNumberFormat="1" applyFont="1" applyBorder="1" applyAlignment="1">
      <alignment horizontal="center" vertical="center"/>
      <protection/>
    </xf>
    <xf numFmtId="0" fontId="13" fillId="0" borderId="12" xfId="67" applyNumberFormat="1" applyFont="1" applyBorder="1" applyAlignment="1">
      <alignment horizontal="center" vertical="center"/>
      <protection/>
    </xf>
    <xf numFmtId="0" fontId="13" fillId="0" borderId="37" xfId="67" applyNumberFormat="1" applyFont="1" applyBorder="1" applyAlignment="1">
      <alignment horizontal="center" vertical="center"/>
      <protection/>
    </xf>
    <xf numFmtId="0" fontId="13" fillId="0" borderId="11" xfId="67" applyNumberFormat="1" applyFont="1" applyBorder="1" applyAlignment="1">
      <alignment horizontal="center" vertical="center"/>
      <protection/>
    </xf>
    <xf numFmtId="0" fontId="13" fillId="0" borderId="20" xfId="67" applyNumberFormat="1" applyFont="1" applyBorder="1" applyAlignment="1">
      <alignment horizontal="center" vertical="center"/>
      <protection/>
    </xf>
    <xf numFmtId="0" fontId="13" fillId="0" borderId="14" xfId="67" applyNumberFormat="1" applyFont="1" applyBorder="1" applyAlignment="1">
      <alignment horizontal="center" vertical="center"/>
      <protection/>
    </xf>
    <xf numFmtId="0" fontId="13" fillId="0" borderId="18" xfId="67" applyNumberFormat="1" applyFont="1" applyBorder="1" applyAlignment="1">
      <alignment horizontal="center" vertical="center"/>
      <protection/>
    </xf>
    <xf numFmtId="208" fontId="13" fillId="0" borderId="112" xfId="51" applyNumberFormat="1" applyFont="1" applyBorder="1" applyAlignment="1">
      <alignment horizontal="center" vertical="center"/>
    </xf>
    <xf numFmtId="208" fontId="13" fillId="0" borderId="113" xfId="51" applyNumberFormat="1" applyFont="1" applyBorder="1" applyAlignment="1">
      <alignment horizontal="center" vertical="center"/>
    </xf>
    <xf numFmtId="208" fontId="13" fillId="0" borderId="36" xfId="51" applyNumberFormat="1" applyFont="1" applyBorder="1" applyAlignment="1">
      <alignment horizontal="center" vertical="center"/>
    </xf>
    <xf numFmtId="208" fontId="13" fillId="0" borderId="114" xfId="51" applyNumberFormat="1" applyFont="1" applyBorder="1" applyAlignment="1">
      <alignment horizontal="center" vertical="center"/>
    </xf>
    <xf numFmtId="208" fontId="13" fillId="0" borderId="102" xfId="51" applyNumberFormat="1" applyFont="1" applyBorder="1" applyAlignment="1">
      <alignment horizontal="center" vertical="center"/>
    </xf>
    <xf numFmtId="208" fontId="13" fillId="0" borderId="101" xfId="51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25" xfId="0" applyNumberFormat="1" applyBorder="1" applyAlignment="1" quotePrefix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1" xfId="0" applyNumberFormat="1" applyBorder="1" applyAlignment="1" quotePrefix="1">
      <alignment horizontal="center" vertical="center"/>
    </xf>
    <xf numFmtId="38" fontId="4" fillId="0" borderId="45" xfId="51" applyFont="1" applyBorder="1" applyAlignment="1">
      <alignment horizontal="right" vertical="center"/>
    </xf>
    <xf numFmtId="38" fontId="4" fillId="0" borderId="43" xfId="51" applyFont="1" applyBorder="1" applyAlignment="1">
      <alignment horizontal="right" vertical="center"/>
    </xf>
    <xf numFmtId="38" fontId="4" fillId="0" borderId="103" xfId="51" applyFont="1" applyBorder="1" applyAlignment="1">
      <alignment horizontal="right" vertical="center"/>
    </xf>
    <xf numFmtId="38" fontId="4" fillId="0" borderId="115" xfId="51" applyFont="1" applyBorder="1" applyAlignment="1">
      <alignment horizontal="right" vertical="center"/>
    </xf>
    <xf numFmtId="38" fontId="4" fillId="0" borderId="104" xfId="51" applyFon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6" xfId="0" applyNumberFormat="1" applyBorder="1" applyAlignment="1" quotePrefix="1">
      <alignment horizontal="center" vertical="center"/>
    </xf>
    <xf numFmtId="38" fontId="4" fillId="0" borderId="37" xfId="51" applyFont="1" applyBorder="1" applyAlignment="1">
      <alignment horizontal="right" vertical="center"/>
    </xf>
    <xf numFmtId="38" fontId="4" fillId="0" borderId="11" xfId="51" applyFont="1" applyBorder="1" applyAlignment="1">
      <alignment horizontal="right" vertical="center"/>
    </xf>
    <xf numFmtId="38" fontId="4" fillId="0" borderId="36" xfId="51" applyFont="1" applyBorder="1" applyAlignment="1">
      <alignment horizontal="right" vertical="center"/>
    </xf>
    <xf numFmtId="38" fontId="4" fillId="0" borderId="116" xfId="51" applyFont="1" applyBorder="1" applyAlignment="1">
      <alignment horizontal="right" vertical="center"/>
    </xf>
    <xf numFmtId="38" fontId="4" fillId="0" borderId="113" xfId="5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center" vertical="center"/>
    </xf>
    <xf numFmtId="0" fontId="0" fillId="0" borderId="61" xfId="0" applyNumberFormat="1" applyBorder="1" applyAlignment="1" quotePrefix="1">
      <alignment horizontal="center" vertical="center" shrinkToFit="1"/>
    </xf>
    <xf numFmtId="176" fontId="0" fillId="0" borderId="13" xfId="0" applyNumberFormat="1" applyBorder="1" applyAlignment="1">
      <alignment horizontal="center" vertical="center"/>
    </xf>
    <xf numFmtId="38" fontId="4" fillId="0" borderId="94" xfId="51" applyFont="1" applyBorder="1" applyAlignment="1">
      <alignment horizontal="right" vertical="center"/>
    </xf>
    <xf numFmtId="38" fontId="4" fillId="0" borderId="40" xfId="51" applyFont="1" applyBorder="1" applyAlignment="1">
      <alignment horizontal="right" vertical="center"/>
    </xf>
    <xf numFmtId="38" fontId="4" fillId="0" borderId="117" xfId="51" applyFont="1" applyBorder="1" applyAlignment="1">
      <alignment horizontal="right" vertical="center"/>
    </xf>
    <xf numFmtId="38" fontId="4" fillId="0" borderId="118" xfId="51" applyFont="1" applyBorder="1" applyAlignment="1">
      <alignment horizontal="right" vertical="center"/>
    </xf>
    <xf numFmtId="38" fontId="4" fillId="0" borderId="119" xfId="5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38" fontId="13" fillId="0" borderId="19" xfId="51" applyFont="1" applyBorder="1" applyAlignment="1">
      <alignment vertical="center"/>
    </xf>
    <xf numFmtId="38" fontId="13" fillId="0" borderId="0" xfId="51" applyFont="1" applyBorder="1" applyAlignment="1">
      <alignment vertical="center"/>
    </xf>
    <xf numFmtId="38" fontId="13" fillId="0" borderId="0" xfId="5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38" fontId="13" fillId="0" borderId="37" xfId="51" applyFont="1" applyBorder="1" applyAlignment="1">
      <alignment horizontal="right" vertical="center"/>
    </xf>
    <xf numFmtId="38" fontId="13" fillId="0" borderId="11" xfId="51" applyFont="1" applyBorder="1" applyAlignment="1">
      <alignment horizontal="right" vertical="center"/>
    </xf>
    <xf numFmtId="38" fontId="13" fillId="0" borderId="19" xfId="51" applyFont="1" applyBorder="1" applyAlignment="1">
      <alignment horizontal="right" vertical="center"/>
    </xf>
    <xf numFmtId="38" fontId="13" fillId="0" borderId="110" xfId="51" applyFont="1" applyBorder="1" applyAlignment="1">
      <alignment horizontal="right" vertical="center"/>
    </xf>
    <xf numFmtId="38" fontId="13" fillId="0" borderId="120" xfId="51" applyFont="1" applyBorder="1" applyAlignment="1">
      <alignment horizontal="right" vertical="center"/>
    </xf>
    <xf numFmtId="38" fontId="13" fillId="0" borderId="111" xfId="5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38" fontId="13" fillId="0" borderId="45" xfId="51" applyFont="1" applyBorder="1" applyAlignment="1">
      <alignment vertical="center"/>
    </xf>
    <xf numFmtId="38" fontId="13" fillId="0" borderId="43" xfId="51" applyFont="1" applyBorder="1" applyAlignment="1">
      <alignment vertical="center"/>
    </xf>
    <xf numFmtId="38" fontId="13" fillId="0" borderId="43" xfId="51" applyFont="1" applyBorder="1" applyAlignment="1">
      <alignment horizontal="right" vertical="center"/>
    </xf>
    <xf numFmtId="38" fontId="13" fillId="0" borderId="103" xfId="51" applyFont="1" applyBorder="1" applyAlignment="1">
      <alignment horizontal="right" vertical="center"/>
    </xf>
    <xf numFmtId="38" fontId="13" fillId="0" borderId="115" xfId="51" applyFont="1" applyBorder="1" applyAlignment="1">
      <alignment horizontal="right" vertical="center"/>
    </xf>
    <xf numFmtId="38" fontId="13" fillId="0" borderId="104" xfId="5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100" xfId="0" applyNumberFormat="1" applyFont="1" applyBorder="1" applyAlignment="1">
      <alignment horizontal="center" vertical="center"/>
    </xf>
    <xf numFmtId="38" fontId="13" fillId="0" borderId="94" xfId="51" applyFont="1" applyBorder="1" applyAlignment="1">
      <alignment horizontal="right" vertical="center"/>
    </xf>
    <xf numFmtId="38" fontId="13" fillId="0" borderId="40" xfId="51" applyFont="1" applyBorder="1" applyAlignment="1">
      <alignment horizontal="right" vertical="center"/>
    </xf>
    <xf numFmtId="38" fontId="13" fillId="0" borderId="37" xfId="51" applyFont="1" applyBorder="1" applyAlignment="1">
      <alignment vertical="center"/>
    </xf>
    <xf numFmtId="38" fontId="13" fillId="0" borderId="11" xfId="51" applyFont="1" applyBorder="1" applyAlignment="1">
      <alignment vertical="center"/>
    </xf>
    <xf numFmtId="38" fontId="13" fillId="0" borderId="26" xfId="51" applyFont="1" applyBorder="1" applyAlignment="1">
      <alignment horizontal="center" vertical="center"/>
    </xf>
    <xf numFmtId="38" fontId="13" fillId="0" borderId="27" xfId="5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38" fontId="13" fillId="0" borderId="25" xfId="5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40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 wrapText="1"/>
    </xf>
    <xf numFmtId="0" fontId="4" fillId="0" borderId="79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41" fontId="4" fillId="0" borderId="73" xfId="0" applyNumberFormat="1" applyFont="1" applyBorder="1" applyAlignment="1">
      <alignment horizontal="center" vertical="center"/>
    </xf>
    <xf numFmtId="41" fontId="4" fillId="0" borderId="51" xfId="0" applyNumberFormat="1" applyFont="1" applyBorder="1" applyAlignment="1">
      <alignment horizontal="center" vertical="center"/>
    </xf>
    <xf numFmtId="41" fontId="4" fillId="0" borderId="66" xfId="0" applyNumberFormat="1" applyFont="1" applyBorder="1" applyAlignment="1">
      <alignment horizontal="center" vertical="center"/>
    </xf>
    <xf numFmtId="41" fontId="4" fillId="0" borderId="81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94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 wrapText="1"/>
    </xf>
    <xf numFmtId="41" fontId="33" fillId="0" borderId="0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41" fontId="13" fillId="0" borderId="11" xfId="0" applyNumberFormat="1" applyFont="1" applyBorder="1" applyAlignment="1">
      <alignment horizontal="center" vertical="center"/>
    </xf>
    <xf numFmtId="41" fontId="0" fillId="0" borderId="43" xfId="0" applyNumberFormat="1" applyFont="1" applyBorder="1" applyAlignment="1">
      <alignment horizontal="center" vertical="center"/>
    </xf>
    <xf numFmtId="41" fontId="13" fillId="0" borderId="40" xfId="0" applyNumberFormat="1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41" fontId="13" fillId="0" borderId="37" xfId="0" applyNumberFormat="1" applyFont="1" applyBorder="1" applyAlignment="1">
      <alignment horizontal="center" vertical="center"/>
    </xf>
    <xf numFmtId="41" fontId="0" fillId="0" borderId="45" xfId="0" applyNumberFormat="1" applyFont="1" applyBorder="1" applyAlignment="1">
      <alignment horizontal="center" vertical="center"/>
    </xf>
    <xf numFmtId="41" fontId="13" fillId="0" borderId="94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/>
    </xf>
    <xf numFmtId="41" fontId="13" fillId="0" borderId="43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 vertical="center"/>
    </xf>
    <xf numFmtId="176" fontId="13" fillId="0" borderId="16" xfId="0" applyNumberFormat="1" applyFont="1" applyBorder="1" applyAlignment="1" quotePrefix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 quotePrefix="1">
      <alignment horizontal="center" vertical="center"/>
    </xf>
    <xf numFmtId="176" fontId="4" fillId="0" borderId="100" xfId="0" applyNumberFormat="1" applyFont="1" applyBorder="1" applyAlignment="1" quotePrefix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 wrapText="1"/>
    </xf>
    <xf numFmtId="0" fontId="4" fillId="0" borderId="73" xfId="0" applyNumberFormat="1" applyFont="1" applyBorder="1" applyAlignment="1">
      <alignment horizontal="center" vertical="center" wrapText="1"/>
    </xf>
    <xf numFmtId="41" fontId="33" fillId="0" borderId="4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wrapText="1"/>
    </xf>
    <xf numFmtId="41" fontId="33" fillId="0" borderId="46" xfId="0" applyNumberFormat="1" applyFont="1" applyBorder="1" applyAlignment="1">
      <alignment horizontal="center" vertical="center"/>
    </xf>
    <xf numFmtId="41" fontId="33" fillId="0" borderId="30" xfId="0" applyNumberFormat="1" applyFont="1" applyBorder="1" applyAlignment="1">
      <alignment horizontal="center" vertical="center"/>
    </xf>
    <xf numFmtId="41" fontId="33" fillId="0" borderId="19" xfId="0" applyNumberFormat="1" applyFont="1" applyBorder="1" applyAlignment="1">
      <alignment horizontal="center" vertical="center"/>
    </xf>
    <xf numFmtId="41" fontId="33" fillId="0" borderId="45" xfId="0" applyNumberFormat="1" applyFont="1" applyBorder="1" applyAlignment="1">
      <alignment horizontal="center" vertical="center"/>
    </xf>
    <xf numFmtId="176" fontId="13" fillId="0" borderId="43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 quotePrefix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41" fontId="13" fillId="0" borderId="110" xfId="0" applyNumberFormat="1" applyFont="1" applyBorder="1" applyAlignment="1">
      <alignment horizontal="center" vertical="center"/>
    </xf>
    <xf numFmtId="41" fontId="13" fillId="0" borderId="111" xfId="0" applyNumberFormat="1" applyFont="1" applyBorder="1" applyAlignment="1">
      <alignment horizontal="center" vertical="center"/>
    </xf>
    <xf numFmtId="41" fontId="13" fillId="0" borderId="36" xfId="0" applyNumberFormat="1" applyFont="1" applyBorder="1" applyAlignment="1">
      <alignment horizontal="center" vertical="center"/>
    </xf>
    <xf numFmtId="41" fontId="13" fillId="0" borderId="113" xfId="0" applyNumberFormat="1" applyFont="1" applyBorder="1" applyAlignment="1">
      <alignment horizontal="center" vertical="center"/>
    </xf>
    <xf numFmtId="41" fontId="0" fillId="0" borderId="110" xfId="0" applyNumberFormat="1" applyFont="1" applyBorder="1" applyAlignment="1">
      <alignment horizontal="center" vertical="center"/>
    </xf>
    <xf numFmtId="41" fontId="13" fillId="0" borderId="120" xfId="0" applyNumberFormat="1" applyFont="1" applyBorder="1" applyAlignment="1">
      <alignment horizontal="center" vertical="center"/>
    </xf>
    <xf numFmtId="41" fontId="13" fillId="0" borderId="121" xfId="0" applyNumberFormat="1" applyFont="1" applyBorder="1" applyAlignment="1">
      <alignment horizontal="center" vertical="center"/>
    </xf>
    <xf numFmtId="41" fontId="13" fillId="0" borderId="104" xfId="0" applyNumberFormat="1" applyFont="1" applyBorder="1" applyAlignment="1">
      <alignment horizontal="center" vertical="center"/>
    </xf>
    <xf numFmtId="41" fontId="13" fillId="0" borderId="103" xfId="0" applyNumberFormat="1" applyFont="1" applyBorder="1" applyAlignment="1">
      <alignment horizontal="center" vertical="center"/>
    </xf>
    <xf numFmtId="41" fontId="0" fillId="0" borderId="103" xfId="0" applyNumberFormat="1" applyFont="1" applyBorder="1" applyAlignment="1">
      <alignment horizontal="center" vertical="center"/>
    </xf>
    <xf numFmtId="41" fontId="13" fillId="0" borderId="103" xfId="0" applyNumberFormat="1" applyFont="1" applyBorder="1" applyAlignment="1">
      <alignment horizontal="right" vertical="center"/>
    </xf>
    <xf numFmtId="41" fontId="13" fillId="0" borderId="104" xfId="0" applyNumberFormat="1" applyFont="1" applyBorder="1" applyAlignment="1">
      <alignment horizontal="right" vertical="center"/>
    </xf>
    <xf numFmtId="41" fontId="13" fillId="0" borderId="101" xfId="0" applyNumberFormat="1" applyFont="1" applyBorder="1" applyAlignment="1">
      <alignment horizontal="center" vertical="center"/>
    </xf>
    <xf numFmtId="41" fontId="13" fillId="0" borderId="102" xfId="0" applyNumberFormat="1" applyFont="1" applyBorder="1" applyAlignment="1">
      <alignment horizontal="center" vertical="center"/>
    </xf>
    <xf numFmtId="41" fontId="13" fillId="0" borderId="122" xfId="0" applyNumberFormat="1" applyFont="1" applyBorder="1" applyAlignment="1">
      <alignment horizontal="center" vertical="center"/>
    </xf>
    <xf numFmtId="41" fontId="13" fillId="0" borderId="115" xfId="0" applyNumberFormat="1" applyFont="1" applyBorder="1" applyAlignment="1">
      <alignment horizontal="center" vertical="center"/>
    </xf>
    <xf numFmtId="41" fontId="13" fillId="0" borderId="117" xfId="0" applyNumberFormat="1" applyFont="1" applyBorder="1" applyAlignment="1">
      <alignment horizontal="center" vertical="center"/>
    </xf>
    <xf numFmtId="41" fontId="13" fillId="0" borderId="119" xfId="0" applyNumberFormat="1" applyFont="1" applyBorder="1" applyAlignment="1">
      <alignment horizontal="center" vertical="center"/>
    </xf>
    <xf numFmtId="176" fontId="4" fillId="0" borderId="101" xfId="63" applyNumberFormat="1" applyBorder="1" applyAlignment="1" quotePrefix="1">
      <alignment horizontal="center" vertical="center"/>
      <protection/>
    </xf>
    <xf numFmtId="176" fontId="4" fillId="0" borderId="123" xfId="63" applyNumberFormat="1" applyBorder="1" applyAlignment="1" quotePrefix="1">
      <alignment horizontal="center" vertical="center"/>
      <protection/>
    </xf>
    <xf numFmtId="176" fontId="4" fillId="0" borderId="10" xfId="63" applyNumberFormat="1" applyBorder="1" applyAlignment="1" quotePrefix="1">
      <alignment horizontal="center" vertical="center"/>
      <protection/>
    </xf>
    <xf numFmtId="0" fontId="4" fillId="0" borderId="73" xfId="0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108" xfId="0" applyNumberFormat="1" applyFont="1" applyBorder="1" applyAlignment="1">
      <alignment horizontal="center" vertical="center"/>
    </xf>
    <xf numFmtId="0" fontId="4" fillId="0" borderId="78" xfId="0" applyNumberFormat="1" applyFont="1" applyBorder="1" applyAlignment="1">
      <alignment horizontal="center" vertical="center"/>
    </xf>
    <xf numFmtId="0" fontId="4" fillId="0" borderId="108" xfId="0" applyNumberFormat="1" applyFont="1" applyBorder="1" applyAlignment="1">
      <alignment horizontal="center" vertical="center"/>
    </xf>
    <xf numFmtId="0" fontId="4" fillId="0" borderId="100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4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7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4" fillId="0" borderId="108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8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176" fontId="0" fillId="0" borderId="39" xfId="0" applyNumberFormat="1" applyBorder="1" applyAlignment="1" quotePrefix="1">
      <alignment horizontal="center" vertical="center"/>
    </xf>
    <xf numFmtId="176" fontId="4" fillId="0" borderId="28" xfId="0" applyNumberFormat="1" applyFont="1" applyBorder="1" applyAlignment="1" quotePrefix="1">
      <alignment horizontal="center" vertical="center"/>
    </xf>
    <xf numFmtId="176" fontId="4" fillId="0" borderId="99" xfId="0" applyNumberFormat="1" applyFont="1" applyBorder="1" applyAlignment="1" quotePrefix="1">
      <alignment horizontal="center" vertical="center"/>
    </xf>
    <xf numFmtId="176" fontId="0" fillId="0" borderId="21" xfId="0" applyNumberFormat="1" applyBorder="1" applyAlignment="1" quotePrefix="1">
      <alignment horizontal="center" vertical="center"/>
    </xf>
    <xf numFmtId="0" fontId="4" fillId="0" borderId="94" xfId="0" applyNumberFormat="1" applyFont="1" applyBorder="1" applyAlignment="1">
      <alignment horizontal="center" vertical="center"/>
    </xf>
    <xf numFmtId="182" fontId="5" fillId="0" borderId="37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right" vertical="center"/>
    </xf>
    <xf numFmtId="176" fontId="0" fillId="0" borderId="28" xfId="0" applyNumberFormat="1" applyBorder="1" applyAlignment="1" quotePrefix="1">
      <alignment horizontal="center" vertical="center"/>
    </xf>
    <xf numFmtId="176" fontId="0" fillId="0" borderId="99" xfId="0" applyNumberFormat="1" applyBorder="1" applyAlignment="1" quotePrefix="1">
      <alignment horizontal="center" vertical="center"/>
    </xf>
    <xf numFmtId="182" fontId="4" fillId="0" borderId="0" xfId="0" applyNumberFormat="1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4" fillId="0" borderId="11" xfId="0" applyFont="1" applyBorder="1" applyAlignment="1" quotePrefix="1">
      <alignment horizontal="left" vertical="top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/>
    </xf>
    <xf numFmtId="0" fontId="4" fillId="0" borderId="100" xfId="0" applyNumberFormat="1" applyFont="1" applyBorder="1" applyAlignment="1">
      <alignment horizontal="left" vertical="center"/>
    </xf>
    <xf numFmtId="176" fontId="0" fillId="0" borderId="41" xfId="0" applyNumberFormat="1" applyBorder="1" applyAlignment="1" quotePrefix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center" vertical="center"/>
    </xf>
    <xf numFmtId="176" fontId="0" fillId="0" borderId="37" xfId="0" applyNumberFormat="1" applyBorder="1" applyAlignment="1" quotePrefix="1">
      <alignment horizontal="center" vertical="center"/>
    </xf>
    <xf numFmtId="0" fontId="0" fillId="0" borderId="41" xfId="0" applyNumberFormat="1" applyBorder="1" applyAlignment="1" quotePrefix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 textRotation="255" shrinkToFit="1"/>
    </xf>
    <xf numFmtId="0" fontId="0" fillId="0" borderId="66" xfId="0" applyBorder="1" applyAlignment="1">
      <alignment horizontal="center" vertical="center" textRotation="255" shrinkToFit="1"/>
    </xf>
    <xf numFmtId="0" fontId="0" fillId="0" borderId="68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36" fillId="0" borderId="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1" xfId="0" applyNumberFormat="1" applyBorder="1" applyAlignment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0" fillId="0" borderId="11" xfId="0" applyNumberFormat="1" applyBorder="1" applyAlignment="1">
      <alignment horizontal="center" vertical="center" shrinkToFit="1"/>
    </xf>
    <xf numFmtId="6" fontId="0" fillId="0" borderId="30" xfId="60" applyFont="1" applyBorder="1" applyAlignment="1">
      <alignment horizontal="center" vertical="center" textRotation="255" shrinkToFit="1"/>
    </xf>
    <xf numFmtId="6" fontId="0" fillId="0" borderId="0" xfId="60" applyFont="1" applyBorder="1" applyAlignment="1">
      <alignment horizontal="center" vertical="center" textRotation="255" shrinkToFit="1"/>
    </xf>
    <xf numFmtId="6" fontId="0" fillId="0" borderId="43" xfId="60" applyFont="1" applyBorder="1" applyAlignment="1">
      <alignment horizontal="center" vertical="center" textRotation="255" shrinkToFit="1"/>
    </xf>
    <xf numFmtId="0" fontId="4" fillId="0" borderId="43" xfId="0" applyFont="1" applyBorder="1" applyAlignment="1">
      <alignment horizontal="center" vertical="center" textRotation="255" shrinkToFit="1"/>
    </xf>
    <xf numFmtId="0" fontId="4" fillId="0" borderId="0" xfId="63" applyBorder="1" applyAlignment="1">
      <alignment horizontal="center" vertical="center"/>
      <protection/>
    </xf>
    <xf numFmtId="177" fontId="4" fillId="0" borderId="0" xfId="63" applyNumberFormat="1" applyFont="1" applyFill="1" applyBorder="1" applyAlignment="1">
      <alignment vertical="center"/>
      <protection/>
    </xf>
    <xf numFmtId="177" fontId="4" fillId="0" borderId="0" xfId="63" applyNumberFormat="1" applyFill="1" applyBorder="1" applyAlignment="1">
      <alignment vertical="center"/>
      <protection/>
    </xf>
    <xf numFmtId="3" fontId="4" fillId="0" borderId="19" xfId="63" applyNumberFormat="1" applyFont="1" applyBorder="1" applyAlignment="1">
      <alignment vertical="center"/>
      <protection/>
    </xf>
    <xf numFmtId="0" fontId="4" fillId="0" borderId="0" xfId="63" applyAlignment="1">
      <alignment vertical="center"/>
      <protection/>
    </xf>
    <xf numFmtId="3" fontId="4" fillId="0" borderId="0" xfId="63" applyNumberFormat="1" applyFont="1" applyBorder="1" applyAlignment="1">
      <alignment vertical="center"/>
      <protection/>
    </xf>
    <xf numFmtId="205" fontId="4" fillId="0" borderId="0" xfId="63" applyNumberFormat="1" applyFont="1" applyBorder="1" applyAlignment="1">
      <alignment vertical="center"/>
      <protection/>
    </xf>
    <xf numFmtId="0" fontId="4" fillId="0" borderId="41" xfId="63" applyNumberFormat="1" applyFont="1" applyBorder="1" applyAlignment="1">
      <alignment horizontal="center" vertical="center" shrinkToFit="1"/>
      <protection/>
    </xf>
    <xf numFmtId="0" fontId="4" fillId="0" borderId="11" xfId="63" applyNumberFormat="1" applyFont="1" applyBorder="1" applyAlignment="1">
      <alignment horizontal="center" vertical="center" shrinkToFit="1"/>
      <protection/>
    </xf>
    <xf numFmtId="0" fontId="4" fillId="0" borderId="71" xfId="63" applyNumberFormat="1" applyFont="1" applyBorder="1" applyAlignment="1">
      <alignment horizontal="center" vertical="center" shrinkToFit="1"/>
      <protection/>
    </xf>
    <xf numFmtId="0" fontId="4" fillId="0" borderId="13" xfId="63" applyNumberFormat="1" applyFont="1" applyBorder="1" applyAlignment="1">
      <alignment horizontal="center" vertical="center" shrinkToFit="1"/>
      <protection/>
    </xf>
    <xf numFmtId="3" fontId="4" fillId="0" borderId="37" xfId="63" applyNumberFormat="1" applyFont="1" applyBorder="1" applyAlignment="1">
      <alignment vertical="center"/>
      <protection/>
    </xf>
    <xf numFmtId="3" fontId="4" fillId="0" borderId="11" xfId="63" applyNumberFormat="1" applyFont="1" applyBorder="1" applyAlignment="1">
      <alignment vertical="center"/>
      <protection/>
    </xf>
    <xf numFmtId="205" fontId="4" fillId="0" borderId="11" xfId="63" applyNumberFormat="1" applyFont="1" applyBorder="1" applyAlignment="1">
      <alignment vertical="center"/>
      <protection/>
    </xf>
    <xf numFmtId="0" fontId="4" fillId="0" borderId="89" xfId="63" applyBorder="1" applyAlignment="1">
      <alignment horizontal="center" vertical="center"/>
      <protection/>
    </xf>
    <xf numFmtId="0" fontId="4" fillId="0" borderId="38" xfId="63" applyNumberFormat="1" applyFont="1" applyBorder="1" applyAlignment="1">
      <alignment horizontal="center" vertical="center"/>
      <protection/>
    </xf>
    <xf numFmtId="0" fontId="4" fillId="0" borderId="53" xfId="63" applyBorder="1" applyAlignment="1">
      <alignment horizontal="center" vertical="center"/>
      <protection/>
    </xf>
    <xf numFmtId="0" fontId="4" fillId="0" borderId="71" xfId="63" applyNumberFormat="1" applyFont="1" applyBorder="1" applyAlignment="1">
      <alignment horizontal="center" vertical="center"/>
      <protection/>
    </xf>
    <xf numFmtId="0" fontId="4" fillId="0" borderId="19" xfId="63" applyNumberFormat="1" applyFont="1" applyBorder="1" applyAlignment="1">
      <alignment vertical="center"/>
      <protection/>
    </xf>
    <xf numFmtId="0" fontId="4" fillId="0" borderId="19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205" fontId="4" fillId="0" borderId="0" xfId="63" applyNumberFormat="1" applyAlignment="1">
      <alignment vertical="center"/>
      <protection/>
    </xf>
    <xf numFmtId="0" fontId="4" fillId="0" borderId="0" xfId="63" applyFill="1" applyBorder="1" applyAlignment="1">
      <alignment vertical="center"/>
      <protection/>
    </xf>
    <xf numFmtId="43" fontId="4" fillId="0" borderId="0" xfId="63" applyNumberFormat="1" applyFont="1" applyFill="1" applyBorder="1" applyAlignment="1">
      <alignment horizontal="right" vertical="center"/>
      <protection/>
    </xf>
    <xf numFmtId="0" fontId="4" fillId="0" borderId="38" xfId="63" applyNumberFormat="1" applyFont="1" applyBorder="1" applyAlignment="1">
      <alignment vertical="center"/>
      <protection/>
    </xf>
    <xf numFmtId="0" fontId="4" fillId="0" borderId="13" xfId="63" applyBorder="1" applyAlignment="1">
      <alignment vertical="center"/>
      <protection/>
    </xf>
    <xf numFmtId="0" fontId="4" fillId="0" borderId="13" xfId="63" applyNumberFormat="1" applyFont="1" applyBorder="1" applyAlignment="1">
      <alignment vertical="center"/>
      <protection/>
    </xf>
    <xf numFmtId="205" fontId="4" fillId="0" borderId="13" xfId="63" applyNumberFormat="1" applyFont="1" applyBorder="1" applyAlignment="1">
      <alignment horizontal="right" vertical="center"/>
      <protection/>
    </xf>
    <xf numFmtId="0" fontId="9" fillId="0" borderId="37" xfId="63" applyNumberFormat="1" applyFont="1" applyBorder="1" applyAlignment="1">
      <alignment horizontal="center" vertical="center"/>
      <protection/>
    </xf>
    <xf numFmtId="0" fontId="9" fillId="0" borderId="19" xfId="63" applyNumberFormat="1" applyFont="1" applyBorder="1" applyAlignment="1">
      <alignment horizontal="center" vertical="center"/>
      <protection/>
    </xf>
    <xf numFmtId="0" fontId="9" fillId="0" borderId="38" xfId="63" applyFont="1" applyBorder="1" applyAlignment="1">
      <alignment horizontal="center" vertical="center"/>
      <protection/>
    </xf>
    <xf numFmtId="0" fontId="9" fillId="0" borderId="60" xfId="63" applyFont="1" applyBorder="1" applyAlignment="1">
      <alignment horizontal="center" vertical="center" wrapText="1"/>
      <protection/>
    </xf>
    <xf numFmtId="0" fontId="9" fillId="0" borderId="55" xfId="63" applyFont="1" applyBorder="1" applyAlignment="1">
      <alignment horizontal="center" vertical="center" wrapText="1"/>
      <protection/>
    </xf>
    <xf numFmtId="0" fontId="9" fillId="0" borderId="54" xfId="63" applyFont="1" applyBorder="1" applyAlignment="1">
      <alignment horizontal="center" vertical="center" wrapText="1"/>
      <protection/>
    </xf>
    <xf numFmtId="0" fontId="9" fillId="0" borderId="71" xfId="63" applyNumberFormat="1" applyFont="1" applyBorder="1" applyAlignment="1">
      <alignment horizontal="left" vertical="center"/>
      <protection/>
    </xf>
    <xf numFmtId="0" fontId="4" fillId="0" borderId="0" xfId="63" applyBorder="1">
      <alignment vertical="center"/>
      <protection/>
    </xf>
    <xf numFmtId="0" fontId="4" fillId="0" borderId="0" xfId="63" applyNumberFormat="1" applyAlignment="1" quotePrefix="1">
      <alignment horizontal="left" vertical="top" wrapText="1"/>
      <protection/>
    </xf>
    <xf numFmtId="0" fontId="4" fillId="0" borderId="0" xfId="63" applyAlignment="1">
      <alignment horizontal="left" vertical="top" wrapText="1"/>
      <protection/>
    </xf>
    <xf numFmtId="3" fontId="4" fillId="0" borderId="26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25" xfId="0" applyNumberFormat="1" applyBorder="1" applyAlignment="1">
      <alignment horizontal="distributed" vertical="center"/>
    </xf>
    <xf numFmtId="0" fontId="0" fillId="0" borderId="11" xfId="0" applyNumberForma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" fillId="0" borderId="0" xfId="63" applyNumberFormat="1" applyFont="1" applyBorder="1" applyAlignment="1" quotePrefix="1">
      <alignment horizontal="left" vertical="center"/>
      <protection/>
    </xf>
    <xf numFmtId="0" fontId="4" fillId="0" borderId="10" xfId="63" applyBorder="1" applyAlignment="1">
      <alignment vertical="center"/>
      <protection/>
    </xf>
    <xf numFmtId="0" fontId="4" fillId="0" borderId="13" xfId="63" applyNumberFormat="1" applyFont="1" applyBorder="1" applyAlignment="1" quotePrefix="1">
      <alignment horizontal="left" vertical="center"/>
      <protection/>
    </xf>
    <xf numFmtId="0" fontId="4" fillId="0" borderId="12" xfId="63" applyBorder="1" applyAlignment="1">
      <alignment vertical="center"/>
      <protection/>
    </xf>
    <xf numFmtId="0" fontId="5" fillId="0" borderId="0" xfId="63" applyNumberFormat="1" applyFont="1" applyBorder="1" applyAlignment="1" quotePrefix="1">
      <alignment horizontal="left" vertical="center"/>
      <protection/>
    </xf>
    <xf numFmtId="0" fontId="5" fillId="0" borderId="10" xfId="63" applyFont="1" applyBorder="1" applyAlignment="1">
      <alignment vertical="center"/>
      <protection/>
    </xf>
    <xf numFmtId="0" fontId="4" fillId="0" borderId="26" xfId="63" applyNumberFormat="1" applyFont="1" applyBorder="1" applyAlignment="1" quotePrefix="1">
      <alignment horizontal="center" vertical="center"/>
      <protection/>
    </xf>
    <xf numFmtId="0" fontId="4" fillId="0" borderId="23" xfId="63" applyBorder="1" applyAlignment="1">
      <alignment horizontal="center" vertical="center"/>
      <protection/>
    </xf>
    <xf numFmtId="0" fontId="5" fillId="0" borderId="11" xfId="63" applyNumberFormat="1" applyFont="1" applyBorder="1" applyAlignment="1" quotePrefix="1">
      <alignment horizontal="left" vertical="center"/>
      <protection/>
    </xf>
    <xf numFmtId="0" fontId="5" fillId="0" borderId="16" xfId="63" applyFont="1" applyBorder="1" applyAlignment="1">
      <alignment vertical="center"/>
      <protection/>
    </xf>
    <xf numFmtId="0" fontId="4" fillId="0" borderId="60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 shrinkToFit="1"/>
    </xf>
    <xf numFmtId="41" fontId="4" fillId="0" borderId="0" xfId="0" applyNumberFormat="1" applyFont="1" applyBorder="1" applyAlignment="1">
      <alignment vertical="center" shrinkToFit="1"/>
    </xf>
    <xf numFmtId="41" fontId="4" fillId="0" borderId="13" xfId="0" applyNumberFormat="1" applyFont="1" applyBorder="1" applyAlignment="1">
      <alignment vertical="center" shrinkToFit="1"/>
    </xf>
    <xf numFmtId="0" fontId="4" fillId="0" borderId="7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  <xf numFmtId="176" fontId="4" fillId="0" borderId="16" xfId="0" applyNumberFormat="1" applyFont="1" applyBorder="1" applyAlignment="1" quotePrefix="1">
      <alignment horizontal="center" vertical="center"/>
    </xf>
    <xf numFmtId="176" fontId="4" fillId="0" borderId="0" xfId="0" applyNumberFormat="1" applyFont="1" applyBorder="1" applyAlignment="1" quotePrefix="1">
      <alignment horizontal="center" vertical="center"/>
    </xf>
    <xf numFmtId="0" fontId="0" fillId="0" borderId="7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176" fontId="4" fillId="0" borderId="13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200" fontId="0" fillId="0" borderId="30" xfId="0" applyNumberFormat="1" applyBorder="1" applyAlignment="1">
      <alignment horizontal="center" vertical="center"/>
    </xf>
    <xf numFmtId="200" fontId="0" fillId="0" borderId="29" xfId="0" applyNumberFormat="1" applyBorder="1" applyAlignment="1">
      <alignment horizontal="center" vertical="center"/>
    </xf>
    <xf numFmtId="200" fontId="0" fillId="0" borderId="13" xfId="0" applyNumberFormat="1" applyBorder="1" applyAlignment="1">
      <alignment horizontal="center" vertical="center" shrinkToFit="1"/>
    </xf>
    <xf numFmtId="200" fontId="0" fillId="0" borderId="12" xfId="0" applyNumberFormat="1" applyBorder="1" applyAlignment="1">
      <alignment horizontal="center" vertical="center" shrinkToFit="1"/>
    </xf>
    <xf numFmtId="200" fontId="4" fillId="0" borderId="0" xfId="0" applyNumberFormat="1" applyFont="1" applyBorder="1" applyAlignment="1">
      <alignment horizontal="right" vertical="center"/>
    </xf>
    <xf numFmtId="0" fontId="0" fillId="0" borderId="28" xfId="0" applyNumberFormat="1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200" fontId="4" fillId="0" borderId="46" xfId="0" applyNumberFormat="1" applyFont="1" applyBorder="1" applyAlignment="1">
      <alignment horizontal="right" vertical="center"/>
    </xf>
    <xf numFmtId="200" fontId="4" fillId="0" borderId="38" xfId="0" applyNumberFormat="1" applyFont="1" applyBorder="1" applyAlignment="1">
      <alignment horizontal="right" vertical="center"/>
    </xf>
    <xf numFmtId="200" fontId="4" fillId="0" borderId="30" xfId="0" applyNumberFormat="1" applyFont="1" applyBorder="1" applyAlignment="1">
      <alignment horizontal="right" vertical="center"/>
    </xf>
    <xf numFmtId="200" fontId="4" fillId="0" borderId="13" xfId="0" applyNumberFormat="1" applyFont="1" applyBorder="1" applyAlignment="1">
      <alignment horizontal="right" vertical="center"/>
    </xf>
    <xf numFmtId="200" fontId="4" fillId="0" borderId="30" xfId="0" applyNumberFormat="1" applyFont="1" applyFill="1" applyBorder="1" applyAlignment="1">
      <alignment horizontal="right" vertical="center"/>
    </xf>
    <xf numFmtId="200" fontId="4" fillId="0" borderId="13" xfId="0" applyNumberFormat="1" applyFont="1" applyFill="1" applyBorder="1" applyAlignment="1">
      <alignment horizontal="right" vertical="center"/>
    </xf>
    <xf numFmtId="176" fontId="0" fillId="0" borderId="30" xfId="0" applyNumberFormat="1" applyBorder="1" applyAlignment="1">
      <alignment horizontal="distributed" vertical="center" shrinkToFit="1"/>
    </xf>
    <xf numFmtId="176" fontId="0" fillId="0" borderId="29" xfId="0" applyNumberFormat="1" applyBorder="1" applyAlignment="1">
      <alignment horizontal="distributed" vertical="center" shrinkToFi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12" xfId="0" applyNumberFormat="1" applyBorder="1" applyAlignment="1">
      <alignment horizontal="right" vertical="center" shrinkToFit="1"/>
    </xf>
    <xf numFmtId="200" fontId="4" fillId="0" borderId="38" xfId="0" applyNumberFormat="1" applyFont="1" applyBorder="1" applyAlignment="1">
      <alignment horizontal="right" vertical="center"/>
    </xf>
    <xf numFmtId="200" fontId="4" fillId="0" borderId="13" xfId="0" applyNumberFormat="1" applyFont="1" applyBorder="1" applyAlignment="1">
      <alignment horizontal="right" vertical="center"/>
    </xf>
    <xf numFmtId="176" fontId="0" fillId="0" borderId="30" xfId="0" applyNumberForma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15" fontId="4" fillId="0" borderId="0" xfId="5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 wrapText="1"/>
    </xf>
    <xf numFmtId="38" fontId="4" fillId="0" borderId="0" xfId="5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215" fontId="4" fillId="0" borderId="11" xfId="51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 quotePrefix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38" fontId="0" fillId="0" borderId="0" xfId="5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38" fontId="0" fillId="0" borderId="0" xfId="51" applyFont="1" applyFill="1" applyAlignment="1">
      <alignment horizontal="center" vertical="center"/>
    </xf>
    <xf numFmtId="3" fontId="49" fillId="0" borderId="13" xfId="0" applyNumberFormat="1" applyFont="1" applyFill="1" applyBorder="1" applyAlignment="1">
      <alignment horizontal="center" vertical="center"/>
    </xf>
    <xf numFmtId="38" fontId="0" fillId="0" borderId="13" xfId="51" applyFont="1" applyFill="1" applyBorder="1" applyAlignment="1">
      <alignment horizontal="center" vertical="center"/>
    </xf>
    <xf numFmtId="0" fontId="0" fillId="0" borderId="13" xfId="0" applyNumberFormat="1" applyBorder="1" applyAlignment="1" quotePrefix="1">
      <alignment horizontal="center" vertical="center"/>
    </xf>
    <xf numFmtId="0" fontId="52" fillId="0" borderId="38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 quotePrefix="1">
      <alignment horizontal="center" vertical="center"/>
    </xf>
    <xf numFmtId="0" fontId="52" fillId="0" borderId="19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99" xfId="0" applyNumberForma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49" fillId="0" borderId="37" xfId="0" applyNumberFormat="1" applyFont="1" applyBorder="1" applyAlignment="1">
      <alignment horizontal="center" vertical="center" wrapText="1"/>
    </xf>
    <xf numFmtId="0" fontId="49" fillId="0" borderId="89" xfId="0" applyNumberFormat="1" applyFont="1" applyBorder="1" applyAlignment="1">
      <alignment horizontal="center" vertical="center" wrapText="1"/>
    </xf>
    <xf numFmtId="0" fontId="49" fillId="0" borderId="38" xfId="0" applyNumberFormat="1" applyFont="1" applyBorder="1" applyAlignment="1">
      <alignment horizontal="center" vertical="center" wrapText="1"/>
    </xf>
    <xf numFmtId="0" fontId="49" fillId="0" borderId="53" xfId="0" applyNumberFormat="1" applyFont="1" applyBorder="1" applyAlignment="1">
      <alignment horizontal="center" vertical="center" wrapText="1"/>
    </xf>
    <xf numFmtId="0" fontId="49" fillId="0" borderId="37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26" xfId="0" applyFont="1" applyBorder="1" applyAlignment="1">
      <alignment horizontal="center" vertical="center" shrinkToFit="1"/>
    </xf>
    <xf numFmtId="0" fontId="4" fillId="0" borderId="69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96" xfId="63" applyFont="1" applyBorder="1" applyAlignment="1">
      <alignment horizontal="center" vertical="center" wrapText="1"/>
      <protection/>
    </xf>
    <xf numFmtId="0" fontId="9" fillId="0" borderId="21" xfId="63" applyFont="1" applyBorder="1" applyAlignment="1">
      <alignment horizontal="center" vertical="center"/>
      <protection/>
    </xf>
    <xf numFmtId="0" fontId="9" fillId="0" borderId="14" xfId="63" applyFont="1" applyBorder="1" applyAlignment="1">
      <alignment horizontal="center" vertical="center"/>
      <protection/>
    </xf>
    <xf numFmtId="0" fontId="9" fillId="0" borderId="18" xfId="63" applyFont="1" applyBorder="1" applyAlignment="1">
      <alignment horizontal="center" vertical="center"/>
      <protection/>
    </xf>
    <xf numFmtId="0" fontId="4" fillId="0" borderId="96" xfId="63" applyFill="1" applyBorder="1" applyAlignment="1">
      <alignment horizontal="center" vertical="center"/>
      <protection/>
    </xf>
    <xf numFmtId="178" fontId="4" fillId="0" borderId="0" xfId="51" applyNumberFormat="1" applyFont="1" applyBorder="1" applyAlignment="1">
      <alignment horizontal="right" vertical="center"/>
    </xf>
    <xf numFmtId="178" fontId="4" fillId="0" borderId="126" xfId="51" applyNumberFormat="1" applyFont="1" applyBorder="1" applyAlignment="1">
      <alignment horizontal="right" vertical="center"/>
    </xf>
    <xf numFmtId="178" fontId="4" fillId="0" borderId="127" xfId="51" applyNumberFormat="1" applyFont="1" applyBorder="1" applyAlignment="1">
      <alignment horizontal="right" vertical="center"/>
    </xf>
    <xf numFmtId="180" fontId="4" fillId="0" borderId="126" xfId="51" applyNumberFormat="1" applyFont="1" applyBorder="1" applyAlignment="1">
      <alignment horizontal="right" vertical="center"/>
    </xf>
    <xf numFmtId="180" fontId="4" fillId="0" borderId="127" xfId="51" applyNumberFormat="1" applyFont="1" applyBorder="1" applyAlignment="1">
      <alignment horizontal="right" vertical="center"/>
    </xf>
    <xf numFmtId="0" fontId="4" fillId="0" borderId="96" xfId="63" applyBorder="1" applyAlignment="1">
      <alignment horizontal="center" vertical="center"/>
      <protection/>
    </xf>
    <xf numFmtId="0" fontId="4" fillId="0" borderId="21" xfId="63" applyBorder="1" applyAlignment="1">
      <alignment horizontal="center" vertical="center"/>
      <protection/>
    </xf>
    <xf numFmtId="206" fontId="4" fillId="0" borderId="0" xfId="51" applyNumberFormat="1" applyFont="1" applyBorder="1" applyAlignment="1">
      <alignment horizontal="right" vertical="center"/>
    </xf>
    <xf numFmtId="180" fontId="4" fillId="0" borderId="0" xfId="51" applyNumberFormat="1" applyFont="1" applyBorder="1" applyAlignment="1">
      <alignment horizontal="right" vertical="center"/>
    </xf>
    <xf numFmtId="180" fontId="5" fillId="0" borderId="11" xfId="51" applyNumberFormat="1" applyFont="1" applyBorder="1" applyAlignment="1">
      <alignment horizontal="right" vertical="center"/>
    </xf>
    <xf numFmtId="178" fontId="5" fillId="0" borderId="11" xfId="51" applyNumberFormat="1" applyFont="1" applyBorder="1" applyAlignment="1">
      <alignment horizontal="right" vertical="center"/>
    </xf>
    <xf numFmtId="178" fontId="4" fillId="0" borderId="19" xfId="51" applyNumberFormat="1" applyFont="1" applyBorder="1" applyAlignment="1">
      <alignment horizontal="right" vertical="center"/>
    </xf>
    <xf numFmtId="178" fontId="5" fillId="0" borderId="37" xfId="51" applyNumberFormat="1" applyFont="1" applyBorder="1" applyAlignment="1">
      <alignment horizontal="right" vertical="center"/>
    </xf>
    <xf numFmtId="0" fontId="4" fillId="0" borderId="14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0" fontId="4" fillId="0" borderId="12" xfId="63" applyBorder="1" applyAlignment="1">
      <alignment horizontal="center" vertical="center"/>
      <protection/>
    </xf>
    <xf numFmtId="0" fontId="4" fillId="0" borderId="94" xfId="63" applyBorder="1" applyAlignment="1">
      <alignment horizontal="center" vertical="center"/>
      <protection/>
    </xf>
    <xf numFmtId="0" fontId="4" fillId="0" borderId="44" xfId="63" applyBorder="1" applyAlignment="1">
      <alignment horizontal="center" vertical="center"/>
      <protection/>
    </xf>
    <xf numFmtId="0" fontId="4" fillId="0" borderId="18" xfId="63" applyBorder="1" applyAlignment="1">
      <alignment horizontal="center" vertical="center"/>
      <protection/>
    </xf>
    <xf numFmtId="178" fontId="4" fillId="0" borderId="19" xfId="51" applyNumberFormat="1" applyFont="1" applyFill="1" applyBorder="1" applyAlignment="1">
      <alignment horizontal="center" vertical="center"/>
    </xf>
    <xf numFmtId="178" fontId="4" fillId="0" borderId="0" xfId="51" applyNumberFormat="1" applyFont="1" applyFill="1" applyBorder="1" applyAlignment="1">
      <alignment horizontal="center" vertical="center"/>
    </xf>
    <xf numFmtId="0" fontId="4" fillId="0" borderId="14" xfId="63" applyFill="1" applyBorder="1" applyAlignment="1">
      <alignment horizontal="center" vertical="center"/>
      <protection/>
    </xf>
    <xf numFmtId="0" fontId="4" fillId="0" borderId="97" xfId="63" applyBorder="1" applyAlignment="1">
      <alignment horizontal="center" vertical="center"/>
      <protection/>
    </xf>
    <xf numFmtId="178" fontId="4" fillId="0" borderId="114" xfId="51" applyNumberFormat="1" applyFont="1" applyFill="1" applyBorder="1" applyAlignment="1">
      <alignment horizontal="right" vertical="center"/>
    </xf>
    <xf numFmtId="178" fontId="4" fillId="0" borderId="102" xfId="51" applyNumberFormat="1" applyFont="1" applyFill="1" applyBorder="1" applyAlignment="1">
      <alignment horizontal="right" vertical="center"/>
    </xf>
    <xf numFmtId="178" fontId="4" fillId="0" borderId="36" xfId="51" applyNumberFormat="1" applyFont="1" applyFill="1" applyBorder="1" applyAlignment="1">
      <alignment horizontal="right" vertical="center"/>
    </xf>
    <xf numFmtId="178" fontId="4" fillId="0" borderId="113" xfId="51" applyNumberFormat="1" applyFont="1" applyFill="1" applyBorder="1" applyAlignment="1">
      <alignment horizontal="right" vertical="center"/>
    </xf>
    <xf numFmtId="206" fontId="4" fillId="0" borderId="126" xfId="51" applyNumberFormat="1" applyFont="1" applyBorder="1" applyAlignment="1">
      <alignment horizontal="right" vertical="center"/>
    </xf>
    <xf numFmtId="206" fontId="4" fillId="0" borderId="127" xfId="51" applyNumberFormat="1" applyFont="1" applyBorder="1" applyAlignment="1">
      <alignment horizontal="right" vertical="center"/>
    </xf>
    <xf numFmtId="0" fontId="4" fillId="0" borderId="0" xfId="63" applyAlignment="1">
      <alignment horizontal="center" vertical="center"/>
      <protection/>
    </xf>
    <xf numFmtId="180" fontId="4" fillId="0" borderId="128" xfId="51" applyNumberFormat="1" applyFont="1" applyFill="1" applyBorder="1" applyAlignment="1">
      <alignment horizontal="right" vertical="center"/>
    </xf>
    <xf numFmtId="180" fontId="4" fillId="0" borderId="129" xfId="51" applyNumberFormat="1" applyFont="1" applyFill="1" applyBorder="1" applyAlignment="1">
      <alignment horizontal="right" vertical="center"/>
    </xf>
    <xf numFmtId="178" fontId="4" fillId="0" borderId="128" xfId="51" applyNumberFormat="1" applyFont="1" applyFill="1" applyBorder="1" applyAlignment="1">
      <alignment horizontal="right" vertical="center"/>
    </xf>
    <xf numFmtId="178" fontId="4" fillId="0" borderId="129" xfId="51" applyNumberFormat="1" applyFont="1" applyFill="1" applyBorder="1" applyAlignment="1">
      <alignment horizontal="right" vertical="center"/>
    </xf>
    <xf numFmtId="178" fontId="4" fillId="0" borderId="19" xfId="51" applyNumberFormat="1" applyFont="1" applyBorder="1" applyAlignment="1">
      <alignment horizontal="center" vertical="center"/>
    </xf>
    <xf numFmtId="178" fontId="4" fillId="0" borderId="0" xfId="51" applyNumberFormat="1" applyFont="1" applyBorder="1" applyAlignment="1">
      <alignment horizontal="center" vertical="center"/>
    </xf>
    <xf numFmtId="178" fontId="4" fillId="0" borderId="130" xfId="51" applyNumberFormat="1" applyFont="1" applyBorder="1" applyAlignment="1">
      <alignment horizontal="right" vertical="center"/>
    </xf>
    <xf numFmtId="206" fontId="4" fillId="0" borderId="36" xfId="51" applyNumberFormat="1" applyFont="1" applyFill="1" applyBorder="1" applyAlignment="1">
      <alignment horizontal="right" vertical="center"/>
    </xf>
    <xf numFmtId="206" fontId="4" fillId="0" borderId="113" xfId="51" applyNumberFormat="1" applyFont="1" applyFill="1" applyBorder="1" applyAlignment="1">
      <alignment horizontal="right" vertical="center"/>
    </xf>
    <xf numFmtId="206" fontId="5" fillId="0" borderId="11" xfId="51" applyNumberFormat="1" applyFont="1" applyBorder="1" applyAlignment="1">
      <alignment horizontal="right" vertical="center"/>
    </xf>
    <xf numFmtId="41" fontId="0" fillId="0" borderId="38" xfId="0" applyNumberForma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54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7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41" fontId="4" fillId="0" borderId="13" xfId="63" applyNumberFormat="1" applyFont="1" applyFill="1" applyBorder="1" applyAlignment="1">
      <alignment horizontal="center" vertical="center"/>
      <protection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6" xfId="63" applyNumberFormat="1" applyFont="1" applyBorder="1" applyAlignment="1">
      <alignment horizontal="center" vertical="center"/>
      <protection/>
    </xf>
    <xf numFmtId="0" fontId="4" fillId="0" borderId="0" xfId="63" applyNumberFormat="1" applyFont="1" applyBorder="1" applyAlignment="1">
      <alignment horizontal="center" vertical="center" wrapText="1"/>
      <protection/>
    </xf>
    <xf numFmtId="41" fontId="4" fillId="0" borderId="112" xfId="63" applyNumberFormat="1" applyFont="1" applyBorder="1" applyAlignment="1">
      <alignment horizontal="right" vertical="center"/>
      <protection/>
    </xf>
    <xf numFmtId="41" fontId="4" fillId="0" borderId="113" xfId="63" applyNumberFormat="1" applyFont="1" applyBorder="1" applyAlignment="1">
      <alignment horizontal="right" vertical="center"/>
      <protection/>
    </xf>
    <xf numFmtId="0" fontId="4" fillId="0" borderId="53" xfId="63" applyNumberFormat="1" applyFont="1" applyBorder="1" applyAlignment="1">
      <alignment horizontal="center" vertical="center"/>
      <protection/>
    </xf>
    <xf numFmtId="0" fontId="4" fillId="0" borderId="21" xfId="63" applyNumberFormat="1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right" vertical="center"/>
      <protection/>
    </xf>
    <xf numFmtId="41" fontId="4" fillId="0" borderId="36" xfId="63" applyNumberFormat="1" applyFont="1" applyBorder="1" applyAlignment="1">
      <alignment horizontal="center" vertical="center"/>
      <protection/>
    </xf>
    <xf numFmtId="41" fontId="4" fillId="0" borderId="113" xfId="63" applyNumberFormat="1" applyFont="1" applyBorder="1" applyAlignment="1">
      <alignment horizontal="center" vertical="center"/>
      <protection/>
    </xf>
    <xf numFmtId="0" fontId="4" fillId="0" borderId="99" xfId="63" applyNumberFormat="1" applyFont="1" applyBorder="1" applyAlignment="1">
      <alignment horizontal="center" vertical="center"/>
      <protection/>
    </xf>
    <xf numFmtId="0" fontId="4" fillId="0" borderId="55" xfId="63" applyNumberFormat="1" applyFont="1" applyBorder="1" applyAlignment="1">
      <alignment horizontal="center" vertical="center"/>
      <protection/>
    </xf>
    <xf numFmtId="41" fontId="5" fillId="0" borderId="131" xfId="63" applyNumberFormat="1" applyFont="1" applyBorder="1" applyAlignment="1">
      <alignment horizontal="right" vertical="center"/>
      <protection/>
    </xf>
    <xf numFmtId="41" fontId="5" fillId="0" borderId="111" xfId="63" applyNumberFormat="1" applyFont="1" applyBorder="1" applyAlignment="1">
      <alignment horizontal="right" vertical="center"/>
      <protection/>
    </xf>
    <xf numFmtId="41" fontId="5" fillId="0" borderId="0" xfId="63" applyNumberFormat="1" applyFont="1" applyBorder="1" applyAlignment="1">
      <alignment horizontal="center" vertical="center"/>
      <protection/>
    </xf>
    <xf numFmtId="0" fontId="4" fillId="0" borderId="46" xfId="63" applyNumberFormat="1" applyFont="1" applyBorder="1" applyAlignment="1">
      <alignment horizontal="center" vertical="center"/>
      <protection/>
    </xf>
    <xf numFmtId="41" fontId="4" fillId="0" borderId="36" xfId="63" applyNumberFormat="1" applyFont="1" applyBorder="1" applyAlignment="1">
      <alignment horizontal="right" vertical="center"/>
      <protection/>
    </xf>
    <xf numFmtId="41" fontId="4" fillId="0" borderId="38" xfId="63" applyNumberFormat="1" applyFont="1" applyFill="1" applyBorder="1" applyAlignment="1">
      <alignment horizontal="right" vertical="center"/>
      <protection/>
    </xf>
    <xf numFmtId="41" fontId="4" fillId="0" borderId="13" xfId="63" applyNumberFormat="1" applyFont="1" applyFill="1" applyBorder="1" applyAlignment="1">
      <alignment horizontal="right" vertical="center"/>
      <protection/>
    </xf>
    <xf numFmtId="41" fontId="4" fillId="0" borderId="49" xfId="0" applyNumberFormat="1" applyFont="1" applyBorder="1" applyAlignment="1">
      <alignment horizontal="center" vertical="center"/>
    </xf>
    <xf numFmtId="41" fontId="13" fillId="0" borderId="49" xfId="0" applyNumberFormat="1" applyFont="1" applyBorder="1" applyAlignment="1">
      <alignment horizontal="center" vertical="center"/>
    </xf>
    <xf numFmtId="41" fontId="13" fillId="0" borderId="22" xfId="0" applyNumberFormat="1" applyFont="1" applyBorder="1" applyAlignment="1">
      <alignment horizontal="center" vertical="center"/>
    </xf>
    <xf numFmtId="0" fontId="14" fillId="0" borderId="54" xfId="0" applyNumberFormat="1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distributed"/>
    </xf>
    <xf numFmtId="0" fontId="13" fillId="0" borderId="91" xfId="0" applyFont="1" applyBorder="1" applyAlignment="1">
      <alignment horizontal="center" vertical="distributed"/>
    </xf>
    <xf numFmtId="0" fontId="13" fillId="0" borderId="37" xfId="0" applyFont="1" applyBorder="1" applyAlignment="1">
      <alignment horizontal="center" vertical="distributed"/>
    </xf>
    <xf numFmtId="0" fontId="13" fillId="0" borderId="38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 textRotation="255"/>
    </xf>
    <xf numFmtId="0" fontId="14" fillId="0" borderId="60" xfId="0" applyNumberFormat="1" applyFont="1" applyBorder="1" applyAlignment="1">
      <alignment horizontal="center" vertical="center" shrinkToFit="1"/>
    </xf>
    <xf numFmtId="0" fontId="14" fillId="0" borderId="67" xfId="0" applyNumberFormat="1" applyFont="1" applyBorder="1" applyAlignment="1">
      <alignment horizontal="center" vertical="center" shrinkToFit="1"/>
    </xf>
    <xf numFmtId="0" fontId="14" fillId="0" borderId="55" xfId="0" applyNumberFormat="1" applyFont="1" applyBorder="1" applyAlignment="1">
      <alignment horizontal="center" vertical="center"/>
    </xf>
    <xf numFmtId="0" fontId="14" fillId="0" borderId="56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distributed"/>
    </xf>
    <xf numFmtId="0" fontId="13" fillId="0" borderId="28" xfId="0" applyFont="1" applyBorder="1" applyAlignment="1">
      <alignment horizontal="center" vertical="distributed"/>
    </xf>
    <xf numFmtId="0" fontId="13" fillId="0" borderId="11" xfId="0" applyNumberFormat="1" applyFont="1" applyBorder="1" applyAlignment="1">
      <alignment horizontal="center" vertical="distributed"/>
    </xf>
    <xf numFmtId="0" fontId="13" fillId="0" borderId="13" xfId="0" applyNumberFormat="1" applyFont="1" applyBorder="1" applyAlignment="1">
      <alignment horizontal="center" vertical="distributed"/>
    </xf>
    <xf numFmtId="37" fontId="14" fillId="0" borderId="41" xfId="0" applyNumberFormat="1" applyFont="1" applyBorder="1" applyAlignment="1">
      <alignment horizontal="center" vertical="center" textRotation="255"/>
    </xf>
    <xf numFmtId="37" fontId="14" fillId="0" borderId="16" xfId="0" applyNumberFormat="1" applyFont="1" applyBorder="1" applyAlignment="1">
      <alignment horizontal="center" vertical="center" textRotation="255"/>
    </xf>
    <xf numFmtId="37" fontId="14" fillId="0" borderId="71" xfId="0" applyNumberFormat="1" applyFont="1" applyBorder="1" applyAlignment="1">
      <alignment horizontal="center" vertical="center" textRotation="255"/>
    </xf>
    <xf numFmtId="37" fontId="14" fillId="0" borderId="12" xfId="0" applyNumberFormat="1" applyFont="1" applyBorder="1" applyAlignment="1">
      <alignment horizontal="center" vertical="center" textRotation="255"/>
    </xf>
    <xf numFmtId="0" fontId="13" fillId="0" borderId="39" xfId="0" applyNumberFormat="1" applyFont="1" applyBorder="1" applyAlignment="1">
      <alignment horizontal="center" vertical="distributed"/>
    </xf>
    <xf numFmtId="0" fontId="13" fillId="0" borderId="28" xfId="0" applyNumberFormat="1" applyFont="1" applyBorder="1" applyAlignment="1">
      <alignment horizontal="center" vertical="distributed"/>
    </xf>
    <xf numFmtId="0" fontId="13" fillId="0" borderId="69" xfId="0" applyNumberFormat="1" applyFont="1" applyBorder="1" applyAlignment="1">
      <alignment horizontal="center" vertical="distributed"/>
    </xf>
    <xf numFmtId="0" fontId="13" fillId="0" borderId="93" xfId="0" applyNumberFormat="1" applyFont="1" applyBorder="1" applyAlignment="1">
      <alignment vertical="distributed" textRotation="255" indent="1"/>
    </xf>
    <xf numFmtId="0" fontId="13" fillId="0" borderId="91" xfId="0" applyNumberFormat="1" applyFont="1" applyBorder="1" applyAlignment="1">
      <alignment vertical="distributed" textRotation="255" indent="1"/>
    </xf>
    <xf numFmtId="0" fontId="4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0" fillId="0" borderId="76" xfId="0" applyFont="1" applyBorder="1" applyAlignment="1">
      <alignment vertical="center"/>
    </xf>
    <xf numFmtId="0" fontId="10" fillId="0" borderId="108" xfId="0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76" xfId="0" applyFont="1" applyBorder="1" applyAlignment="1">
      <alignment vertical="center"/>
    </xf>
    <xf numFmtId="0" fontId="13" fillId="0" borderId="108" xfId="0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76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33" fillId="0" borderId="73" xfId="0" applyNumberFormat="1" applyFont="1" applyBorder="1" applyAlignment="1" quotePrefix="1">
      <alignment horizontal="center" vertical="center" textRotation="255" shrinkToFit="1"/>
    </xf>
    <xf numFmtId="0" fontId="33" fillId="0" borderId="53" xfId="0" applyNumberFormat="1" applyFont="1" applyBorder="1" applyAlignment="1">
      <alignment horizontal="center" vertical="center" textRotation="255" shrinkToFit="1"/>
    </xf>
    <xf numFmtId="0" fontId="0" fillId="0" borderId="81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41" fontId="33" fillId="0" borderId="46" xfId="0" applyNumberFormat="1" applyFont="1" applyBorder="1" applyAlignment="1">
      <alignment horizontal="right" vertical="center"/>
    </xf>
    <xf numFmtId="41" fontId="33" fillId="0" borderId="30" xfId="0" applyNumberFormat="1" applyFont="1" applyBorder="1" applyAlignment="1">
      <alignment horizontal="right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1" fontId="33" fillId="0" borderId="38" xfId="0" applyNumberFormat="1" applyFont="1" applyBorder="1" applyAlignment="1">
      <alignment horizontal="center" vertical="center"/>
    </xf>
    <xf numFmtId="41" fontId="33" fillId="0" borderId="13" xfId="0" applyNumberFormat="1" applyFont="1" applyBorder="1" applyAlignment="1">
      <alignment horizontal="center" vertical="center"/>
    </xf>
    <xf numFmtId="0" fontId="33" fillId="0" borderId="73" xfId="0" applyNumberFormat="1" applyFont="1" applyBorder="1" applyAlignment="1">
      <alignment horizontal="center" vertical="center" textRotation="255" shrinkToFit="1"/>
    </xf>
    <xf numFmtId="0" fontId="33" fillId="0" borderId="66" xfId="0" applyNumberFormat="1" applyFont="1" applyBorder="1" applyAlignment="1">
      <alignment horizontal="center" vertical="center" textRotation="255" shrinkToFit="1"/>
    </xf>
    <xf numFmtId="0" fontId="33" fillId="0" borderId="68" xfId="0" applyNumberFormat="1" applyFont="1" applyBorder="1" applyAlignment="1">
      <alignment horizontal="center" vertical="center" textRotation="255" shrinkToFit="1"/>
    </xf>
    <xf numFmtId="0" fontId="0" fillId="0" borderId="65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41" fontId="33" fillId="0" borderId="0" xfId="0" applyNumberFormat="1" applyFont="1" applyBorder="1" applyAlignment="1">
      <alignment horizontal="right" vertical="center"/>
    </xf>
    <xf numFmtId="41" fontId="33" fillId="0" borderId="19" xfId="0" applyNumberFormat="1" applyFont="1" applyBorder="1" applyAlignment="1">
      <alignment horizontal="right" vertical="center"/>
    </xf>
    <xf numFmtId="41" fontId="33" fillId="0" borderId="37" xfId="0" applyNumberFormat="1" applyFont="1" applyBorder="1" applyAlignment="1">
      <alignment horizontal="center" vertical="center"/>
    </xf>
    <xf numFmtId="41" fontId="33" fillId="0" borderId="1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 quotePrefix="1">
      <alignment horizontal="center" vertical="center"/>
    </xf>
    <xf numFmtId="176" fontId="0" fillId="0" borderId="26" xfId="0" applyNumberFormat="1" applyFont="1" applyBorder="1" applyAlignment="1" quotePrefix="1">
      <alignment horizontal="center" vertical="center"/>
    </xf>
    <xf numFmtId="176" fontId="0" fillId="0" borderId="27" xfId="0" applyNumberFormat="1" applyFont="1" applyBorder="1" applyAlignment="1" quotePrefix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 shrinkToFit="1"/>
    </xf>
    <xf numFmtId="176" fontId="0" fillId="0" borderId="96" xfId="0" applyNumberFormat="1" applyBorder="1" applyAlignment="1" quotePrefix="1">
      <alignment horizontal="center" vertical="center"/>
    </xf>
    <xf numFmtId="176" fontId="4" fillId="0" borderId="96" xfId="0" applyNumberFormat="1" applyFont="1" applyBorder="1" applyAlignment="1" quotePrefix="1">
      <alignment horizontal="center" vertical="center"/>
    </xf>
    <xf numFmtId="182" fontId="13" fillId="0" borderId="11" xfId="0" applyNumberFormat="1" applyFont="1" applyBorder="1" applyAlignment="1">
      <alignment vertical="center"/>
    </xf>
    <xf numFmtId="183" fontId="13" fillId="0" borderId="13" xfId="0" applyNumberFormat="1" applyFont="1" applyBorder="1" applyAlignment="1">
      <alignment vertical="center"/>
    </xf>
    <xf numFmtId="182" fontId="13" fillId="0" borderId="110" xfId="0" applyNumberFormat="1" applyFont="1" applyBorder="1" applyAlignment="1">
      <alignment vertical="center"/>
    </xf>
    <xf numFmtId="182" fontId="13" fillId="0" borderId="111" xfId="0" applyNumberFormat="1" applyFont="1" applyBorder="1" applyAlignment="1">
      <alignment vertical="center"/>
    </xf>
    <xf numFmtId="176" fontId="0" fillId="0" borderId="17" xfId="0" applyNumberFormat="1" applyBorder="1" applyAlignment="1" quotePrefix="1">
      <alignment horizontal="center" vertical="center"/>
    </xf>
    <xf numFmtId="182" fontId="13" fillId="0" borderId="36" xfId="0" applyNumberFormat="1" applyFont="1" applyBorder="1" applyAlignment="1">
      <alignment vertical="center"/>
    </xf>
    <xf numFmtId="182" fontId="13" fillId="0" borderId="113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 quotePrefix="1">
      <alignment horizontal="center" vertical="center"/>
    </xf>
    <xf numFmtId="0" fontId="0" fillId="0" borderId="10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quotePrefix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 quotePrefix="1">
      <alignment horizontal="center" vertical="center"/>
    </xf>
    <xf numFmtId="0" fontId="0" fillId="0" borderId="100" xfId="0" applyNumberFormat="1" applyFont="1" applyFill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/>
    </xf>
    <xf numFmtId="0" fontId="0" fillId="0" borderId="60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0" fontId="0" fillId="0" borderId="8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 quotePrefix="1">
      <alignment horizontal="center" vertical="center"/>
    </xf>
    <xf numFmtId="0" fontId="0" fillId="0" borderId="108" xfId="0" applyNumberFormat="1" applyFont="1" applyFill="1" applyBorder="1" applyAlignment="1">
      <alignment horizontal="center" vertical="center"/>
    </xf>
    <xf numFmtId="0" fontId="0" fillId="0" borderId="73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0" xfId="0" applyNumberFormat="1" applyFont="1" applyBorder="1" applyAlignment="1">
      <alignment horizontal="distributed" vertical="center"/>
    </xf>
    <xf numFmtId="0" fontId="0" fillId="0" borderId="13" xfId="0" applyNumberFormat="1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176" fontId="0" fillId="0" borderId="37" xfId="0" applyNumberFormat="1" applyFont="1" applyBorder="1" applyAlignment="1" quotePrefix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 quotePrefix="1">
      <alignment horizontal="center" vertical="center"/>
    </xf>
    <xf numFmtId="176" fontId="0" fillId="0" borderId="11" xfId="0" applyNumberFormat="1" applyFont="1" applyBorder="1" applyAlignment="1" quotePrefix="1">
      <alignment horizontal="center" vertical="center"/>
    </xf>
    <xf numFmtId="176" fontId="0" fillId="0" borderId="89" xfId="0" applyNumberFormat="1" applyFont="1" applyBorder="1" applyAlignment="1" quotePrefix="1">
      <alignment horizontal="center" vertical="center"/>
    </xf>
    <xf numFmtId="0" fontId="33" fillId="0" borderId="11" xfId="0" applyNumberFormat="1" applyFont="1" applyBorder="1" applyAlignment="1" quotePrefix="1">
      <alignment horizontal="distributed" vertical="center"/>
    </xf>
    <xf numFmtId="0" fontId="33" fillId="0" borderId="11" xfId="0" applyNumberFormat="1" applyFont="1" applyBorder="1" applyAlignment="1">
      <alignment horizontal="distributed" vertical="center"/>
    </xf>
    <xf numFmtId="0" fontId="33" fillId="0" borderId="16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quotePrefix="1">
      <alignment horizontal="distributed" vertical="center"/>
    </xf>
    <xf numFmtId="176" fontId="0" fillId="0" borderId="11" xfId="0" applyNumberFormat="1" applyFont="1" applyFill="1" applyBorder="1" applyAlignment="1" quotePrefix="1">
      <alignment horizontal="center" vertical="center"/>
    </xf>
    <xf numFmtId="0" fontId="0" fillId="0" borderId="132" xfId="0" applyNumberFormat="1" applyFont="1" applyBorder="1" applyAlignment="1">
      <alignment horizontal="left" vertical="top" wrapText="1"/>
    </xf>
    <xf numFmtId="0" fontId="0" fillId="0" borderId="132" xfId="0" applyNumberFormat="1" applyFont="1" applyBorder="1" applyAlignment="1">
      <alignment horizontal="left" vertical="top"/>
    </xf>
    <xf numFmtId="0" fontId="0" fillId="0" borderId="133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 quotePrefix="1">
      <alignment horizontal="distributed" vertical="center"/>
    </xf>
    <xf numFmtId="0" fontId="50" fillId="0" borderId="11" xfId="0" applyNumberFormat="1" applyFont="1" applyBorder="1" applyAlignment="1">
      <alignment horizontal="distributed" vertical="center"/>
    </xf>
    <xf numFmtId="0" fontId="50" fillId="0" borderId="16" xfId="0" applyNumberFormat="1" applyFont="1" applyBorder="1" applyAlignment="1">
      <alignment horizontal="distributed" vertical="center"/>
    </xf>
    <xf numFmtId="176" fontId="0" fillId="0" borderId="37" xfId="0" applyNumberFormat="1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0" fontId="13" fillId="0" borderId="66" xfId="0" applyNumberFormat="1" applyFont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0" fillId="0" borderId="47" xfId="0" applyNumberForma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2" xfId="0" applyNumberFormat="1" applyFont="1" applyBorder="1" applyAlignment="1">
      <alignment horizontal="distributed" vertical="center"/>
    </xf>
    <xf numFmtId="0" fontId="0" fillId="0" borderId="77" xfId="0" applyNumberFormat="1" applyFill="1" applyBorder="1" applyAlignment="1">
      <alignment horizontal="center" vertical="center"/>
    </xf>
    <xf numFmtId="0" fontId="0" fillId="0" borderId="76" xfId="0" applyNumberFormat="1" applyFill="1" applyBorder="1" applyAlignment="1">
      <alignment horizontal="center" vertical="center"/>
    </xf>
    <xf numFmtId="0" fontId="4" fillId="0" borderId="78" xfId="0" applyNumberFormat="1" applyFont="1" applyBorder="1" applyAlignment="1" quotePrefix="1">
      <alignment horizontal="distributed" vertical="center"/>
    </xf>
    <xf numFmtId="0" fontId="4" fillId="0" borderId="76" xfId="0" applyNumberFormat="1" applyFont="1" applyBorder="1" applyAlignment="1">
      <alignment horizontal="distributed" vertical="center"/>
    </xf>
    <xf numFmtId="0" fontId="4" fillId="0" borderId="108" xfId="0" applyNumberFormat="1" applyFont="1" applyBorder="1" applyAlignment="1">
      <alignment horizontal="distributed" vertical="center"/>
    </xf>
    <xf numFmtId="0" fontId="4" fillId="0" borderId="15" xfId="0" applyNumberFormat="1" applyFont="1" applyBorder="1" applyAlignment="1">
      <alignment horizontal="center" vertical="center"/>
    </xf>
    <xf numFmtId="0" fontId="0" fillId="0" borderId="94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4" fillId="0" borderId="99" xfId="0" applyNumberFormat="1" applyFont="1" applyBorder="1" applyAlignment="1" quotePrefix="1">
      <alignment horizontal="center" vertical="center"/>
    </xf>
    <xf numFmtId="0" fontId="4" fillId="0" borderId="95" xfId="0" applyNumberFormat="1" applyFont="1" applyBorder="1" applyAlignment="1">
      <alignment horizontal="center" vertical="center"/>
    </xf>
    <xf numFmtId="0" fontId="4" fillId="0" borderId="45" xfId="0" applyNumberFormat="1" applyFont="1" applyFill="1" applyBorder="1" applyAlignment="1" quotePrefix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95" xfId="0" applyNumberFormat="1" applyFont="1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 quotePrefix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distributed" vertical="center"/>
    </xf>
    <xf numFmtId="0" fontId="4" fillId="0" borderId="28" xfId="0" applyNumberFormat="1" applyFont="1" applyBorder="1" applyAlignment="1">
      <alignment horizontal="distributed" vertical="center"/>
    </xf>
    <xf numFmtId="0" fontId="0" fillId="0" borderId="99" xfId="0" applyBorder="1" applyAlignment="1">
      <alignment horizontal="distributed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distributed" vertical="center"/>
    </xf>
    <xf numFmtId="0" fontId="0" fillId="0" borderId="28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distributed" vertical="center"/>
    </xf>
    <xf numFmtId="0" fontId="4" fillId="0" borderId="29" xfId="0" applyNumberFormat="1" applyFont="1" applyBorder="1" applyAlignment="1">
      <alignment horizontal="distributed" vertical="center"/>
    </xf>
    <xf numFmtId="0" fontId="0" fillId="0" borderId="21" xfId="0" applyNumberFormat="1" applyBorder="1" applyAlignment="1" quotePrefix="1">
      <alignment horizontal="center" vertical="center"/>
    </xf>
    <xf numFmtId="0" fontId="0" fillId="0" borderId="28" xfId="0" applyNumberFormat="1" applyBorder="1" applyAlignment="1" quotePrefix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distributed" vertical="center"/>
    </xf>
    <xf numFmtId="0" fontId="4" fillId="0" borderId="100" xfId="0" applyNumberFormat="1" applyFont="1" applyBorder="1" applyAlignment="1">
      <alignment horizontal="distributed" vertical="center"/>
    </xf>
    <xf numFmtId="3" fontId="4" fillId="0" borderId="19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9" fillId="0" borderId="41" xfId="0" applyNumberFormat="1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 quotePrefix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0" fillId="0" borderId="30" xfId="0" applyNumberFormat="1" applyBorder="1" applyAlignment="1">
      <alignment horizontal="center" vertical="distributed" textRotation="255"/>
    </xf>
    <xf numFmtId="0" fontId="4" fillId="0" borderId="0" xfId="0" applyNumberFormat="1" applyFont="1" applyBorder="1" applyAlignment="1">
      <alignment horizontal="center" vertical="distributed" textRotation="255"/>
    </xf>
    <xf numFmtId="0" fontId="4" fillId="0" borderId="13" xfId="0" applyNumberFormat="1" applyFont="1" applyBorder="1" applyAlignment="1">
      <alignment horizontal="center" vertical="distributed" textRotation="255"/>
    </xf>
    <xf numFmtId="0" fontId="0" fillId="0" borderId="9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10" xfId="0" applyNumberFormat="1" applyFont="1" applyBorder="1" applyAlignment="1" quotePrefix="1">
      <alignment horizontal="center" vertical="center"/>
    </xf>
    <xf numFmtId="0" fontId="13" fillId="0" borderId="71" xfId="0" applyNumberFormat="1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33" fillId="0" borderId="71" xfId="0" applyNumberFormat="1" applyFont="1" applyFill="1" applyBorder="1" applyAlignment="1">
      <alignment horizontal="distributed" vertical="center"/>
    </xf>
    <xf numFmtId="0" fontId="33" fillId="0" borderId="13" xfId="0" applyFont="1" applyFill="1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216" fontId="13" fillId="0" borderId="112" xfId="0" applyNumberFormat="1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14" fillId="0" borderId="38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176" fontId="13" fillId="0" borderId="36" xfId="0" applyNumberFormat="1" applyFont="1" applyFill="1" applyBorder="1" applyAlignment="1">
      <alignment vertical="center"/>
    </xf>
    <xf numFmtId="176" fontId="13" fillId="0" borderId="1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176" fontId="13" fillId="0" borderId="112" xfId="0" applyNumberFormat="1" applyFont="1" applyFill="1" applyBorder="1" applyAlignment="1">
      <alignment vertical="center"/>
    </xf>
    <xf numFmtId="0" fontId="10" fillId="0" borderId="81" xfId="66" applyFont="1" applyBorder="1" applyAlignment="1">
      <alignment horizontal="distributed" vertical="center" wrapText="1"/>
      <protection/>
    </xf>
    <xf numFmtId="0" fontId="10" fillId="0" borderId="30" xfId="66" applyFont="1" applyBorder="1" applyAlignment="1">
      <alignment horizontal="distributed" vertical="center" wrapText="1"/>
      <protection/>
    </xf>
    <xf numFmtId="0" fontId="10" fillId="0" borderId="73" xfId="66" applyFont="1" applyBorder="1" applyAlignment="1">
      <alignment horizontal="distributed" vertical="center" wrapText="1"/>
      <protection/>
    </xf>
    <xf numFmtId="0" fontId="10" fillId="0" borderId="65" xfId="66" applyFont="1" applyBorder="1" applyAlignment="1">
      <alignment horizontal="distributed" vertical="center" wrapText="1"/>
      <protection/>
    </xf>
    <xf numFmtId="0" fontId="10" fillId="0" borderId="43" xfId="66" applyFont="1" applyBorder="1" applyAlignment="1">
      <alignment horizontal="distributed" vertical="center" wrapText="1"/>
      <protection/>
    </xf>
    <xf numFmtId="0" fontId="10" fillId="0" borderId="68" xfId="66" applyFont="1" applyBorder="1" applyAlignment="1">
      <alignment horizontal="distributed" vertical="center" wrapText="1"/>
      <protection/>
    </xf>
    <xf numFmtId="0" fontId="39" fillId="0" borderId="81" xfId="66" applyFont="1" applyBorder="1" applyAlignment="1">
      <alignment horizontal="distributed" vertical="center"/>
      <protection/>
    </xf>
    <xf numFmtId="0" fontId="39" fillId="0" borderId="30" xfId="66" applyFont="1" applyBorder="1" applyAlignment="1">
      <alignment/>
      <protection/>
    </xf>
    <xf numFmtId="0" fontId="39" fillId="0" borderId="65" xfId="66" applyFont="1" applyBorder="1" applyAlignment="1">
      <alignment horizontal="distributed" vertical="center"/>
      <protection/>
    </xf>
    <xf numFmtId="0" fontId="39" fillId="0" borderId="43" xfId="66" applyFont="1" applyBorder="1" applyAlignment="1">
      <alignment/>
      <protection/>
    </xf>
    <xf numFmtId="0" fontId="39" fillId="0" borderId="81" xfId="66" applyFont="1" applyBorder="1" applyAlignment="1">
      <alignment horizontal="center" vertical="center"/>
      <protection/>
    </xf>
    <xf numFmtId="0" fontId="39" fillId="0" borderId="73" xfId="66" applyFont="1" applyBorder="1" applyAlignment="1">
      <alignment horizontal="center" vertical="center"/>
      <protection/>
    </xf>
    <xf numFmtId="0" fontId="39" fillId="0" borderId="65" xfId="66" applyFont="1" applyBorder="1" applyAlignment="1">
      <alignment horizontal="center" vertical="center"/>
      <protection/>
    </xf>
    <xf numFmtId="0" fontId="39" fillId="0" borderId="68" xfId="66" applyFont="1" applyBorder="1" applyAlignment="1">
      <alignment horizontal="center" vertical="center"/>
      <protection/>
    </xf>
    <xf numFmtId="0" fontId="39" fillId="0" borderId="81" xfId="66" applyFont="1" applyBorder="1" applyAlignment="1">
      <alignment horizontal="left" vertical="center" indent="2"/>
      <protection/>
    </xf>
    <xf numFmtId="0" fontId="39" fillId="0" borderId="73" xfId="66" applyFont="1" applyBorder="1" applyAlignment="1">
      <alignment horizontal="left" vertical="center" indent="2"/>
      <protection/>
    </xf>
    <xf numFmtId="0" fontId="39" fillId="0" borderId="65" xfId="66" applyFont="1" applyBorder="1" applyAlignment="1">
      <alignment horizontal="left" vertical="center" indent="2"/>
      <protection/>
    </xf>
    <xf numFmtId="0" fontId="39" fillId="0" borderId="68" xfId="66" applyFont="1" applyBorder="1" applyAlignment="1">
      <alignment horizontal="left" vertical="center" indent="2"/>
      <protection/>
    </xf>
    <xf numFmtId="0" fontId="10" fillId="0" borderId="81" xfId="66" applyFont="1" applyBorder="1" applyAlignment="1">
      <alignment horizontal="left" vertical="center"/>
      <protection/>
    </xf>
    <xf numFmtId="0" fontId="10" fillId="0" borderId="65" xfId="66" applyFont="1" applyBorder="1" applyAlignment="1">
      <alignment horizontal="left" vertical="center"/>
      <protection/>
    </xf>
    <xf numFmtId="0" fontId="39" fillId="0" borderId="30" xfId="66" applyFont="1" applyBorder="1" applyAlignment="1">
      <alignment horizontal="center" vertical="center"/>
      <protection/>
    </xf>
    <xf numFmtId="0" fontId="39" fillId="0" borderId="43" xfId="66" applyFont="1" applyBorder="1" applyAlignment="1">
      <alignment horizontal="center" vertical="center"/>
      <protection/>
    </xf>
    <xf numFmtId="0" fontId="39" fillId="0" borderId="30" xfId="66" applyFont="1" applyBorder="1" applyAlignment="1">
      <alignment horizontal="distributed" vertical="center"/>
      <protection/>
    </xf>
    <xf numFmtId="0" fontId="39" fillId="0" borderId="73" xfId="66" applyFont="1" applyBorder="1" applyAlignment="1">
      <alignment horizontal="distributed" vertical="center"/>
      <protection/>
    </xf>
    <xf numFmtId="0" fontId="39" fillId="0" borderId="43" xfId="66" applyFont="1" applyBorder="1" applyAlignment="1">
      <alignment horizontal="distributed" vertical="center"/>
      <protection/>
    </xf>
    <xf numFmtId="0" fontId="39" fillId="0" borderId="68" xfId="66" applyFont="1" applyBorder="1" applyAlignment="1">
      <alignment horizontal="distributed" vertical="center"/>
      <protection/>
    </xf>
    <xf numFmtId="0" fontId="39" fillId="0" borderId="81" xfId="66" applyFont="1" applyBorder="1" applyAlignment="1">
      <alignment horizontal="left" vertical="center"/>
      <protection/>
    </xf>
    <xf numFmtId="0" fontId="39" fillId="0" borderId="73" xfId="66" applyFont="1" applyBorder="1" applyAlignment="1">
      <alignment horizontal="left" vertical="center"/>
      <protection/>
    </xf>
    <xf numFmtId="0" fontId="39" fillId="0" borderId="65" xfId="66" applyFont="1" applyBorder="1" applyAlignment="1">
      <alignment horizontal="left" vertical="center"/>
      <protection/>
    </xf>
    <xf numFmtId="0" fontId="39" fillId="0" borderId="68" xfId="66" applyFont="1" applyBorder="1" applyAlignment="1">
      <alignment horizontal="left" vertical="center"/>
      <protection/>
    </xf>
    <xf numFmtId="0" fontId="39" fillId="0" borderId="47" xfId="66" applyFont="1" applyBorder="1" applyAlignment="1">
      <alignment horizontal="distributed" vertical="center"/>
      <protection/>
    </xf>
    <xf numFmtId="0" fontId="39" fillId="0" borderId="78" xfId="66" applyFont="1" applyBorder="1" applyAlignment="1">
      <alignment horizontal="distributed" vertical="center"/>
      <protection/>
    </xf>
    <xf numFmtId="0" fontId="39" fillId="0" borderId="81" xfId="66" applyFont="1" applyBorder="1" applyAlignment="1">
      <alignment vertical="center"/>
      <protection/>
    </xf>
    <xf numFmtId="0" fontId="39" fillId="0" borderId="73" xfId="66" applyFont="1" applyBorder="1" applyAlignment="1">
      <alignment vertical="center"/>
      <protection/>
    </xf>
    <xf numFmtId="0" fontId="39" fillId="0" borderId="65" xfId="66" applyFont="1" applyBorder="1" applyAlignment="1">
      <alignment vertical="center"/>
      <protection/>
    </xf>
    <xf numFmtId="0" fontId="39" fillId="0" borderId="68" xfId="66" applyFont="1" applyBorder="1" applyAlignment="1">
      <alignment vertical="center"/>
      <protection/>
    </xf>
    <xf numFmtId="0" fontId="10" fillId="0" borderId="47" xfId="66" applyFont="1" applyBorder="1" applyAlignment="1">
      <alignment horizontal="left" vertical="center" wrapText="1"/>
      <protection/>
    </xf>
    <xf numFmtId="0" fontId="39" fillId="0" borderId="51" xfId="66" applyFont="1" applyBorder="1" applyAlignment="1">
      <alignment horizontal="center" vertical="center"/>
      <protection/>
    </xf>
    <xf numFmtId="0" fontId="39" fillId="0" borderId="0" xfId="66" applyFont="1" applyBorder="1" applyAlignment="1">
      <alignment horizontal="center" vertical="center"/>
      <protection/>
    </xf>
    <xf numFmtId="0" fontId="39" fillId="0" borderId="66" xfId="66" applyFont="1" applyBorder="1" applyAlignment="1">
      <alignment horizontal="center" vertical="center"/>
      <protection/>
    </xf>
    <xf numFmtId="0" fontId="40" fillId="0" borderId="75" xfId="66" applyFont="1" applyBorder="1" applyAlignment="1">
      <alignment horizontal="center" vertical="center" wrapText="1"/>
      <protection/>
    </xf>
    <xf numFmtId="0" fontId="40" fillId="0" borderId="55" xfId="66" applyFont="1" applyBorder="1" applyAlignment="1">
      <alignment horizontal="center" vertical="center" wrapText="1"/>
      <protection/>
    </xf>
    <xf numFmtId="0" fontId="40" fillId="0" borderId="87" xfId="66" applyFont="1" applyBorder="1" applyAlignment="1">
      <alignment horizontal="center" vertical="center" wrapText="1"/>
      <protection/>
    </xf>
    <xf numFmtId="0" fontId="10" fillId="0" borderId="75" xfId="66" applyFont="1" applyBorder="1" applyAlignment="1">
      <alignment horizontal="left" vertical="center" wrapText="1"/>
      <protection/>
    </xf>
    <xf numFmtId="0" fontId="10" fillId="0" borderId="87" xfId="66" applyFont="1" applyBorder="1" applyAlignment="1">
      <alignment horizontal="left" vertical="center" wrapText="1"/>
      <protection/>
    </xf>
    <xf numFmtId="0" fontId="40" fillId="0" borderId="81" xfId="66" applyFont="1" applyBorder="1" applyAlignment="1">
      <alignment horizontal="center" vertical="center" wrapText="1"/>
      <protection/>
    </xf>
    <xf numFmtId="0" fontId="40" fillId="0" borderId="73" xfId="66" applyFont="1" applyBorder="1" applyAlignment="1">
      <alignment horizontal="center" vertical="center" wrapText="1"/>
      <protection/>
    </xf>
    <xf numFmtId="0" fontId="40" fillId="0" borderId="51" xfId="66" applyFont="1" applyBorder="1" applyAlignment="1">
      <alignment horizontal="center" vertical="center" wrapText="1"/>
      <protection/>
    </xf>
    <xf numFmtId="0" fontId="40" fillId="0" borderId="66" xfId="66" applyFont="1" applyBorder="1" applyAlignment="1">
      <alignment horizontal="center" vertical="center" wrapText="1"/>
      <protection/>
    </xf>
    <xf numFmtId="0" fontId="40" fillId="0" borderId="65" xfId="66" applyFont="1" applyBorder="1" applyAlignment="1">
      <alignment horizontal="center" vertical="center" wrapText="1"/>
      <protection/>
    </xf>
    <xf numFmtId="0" fontId="40" fillId="0" borderId="68" xfId="66" applyFont="1" applyBorder="1" applyAlignment="1">
      <alignment horizontal="center" vertical="center" wrapText="1"/>
      <protection/>
    </xf>
    <xf numFmtId="0" fontId="10" fillId="0" borderId="75" xfId="66" applyFont="1" applyBorder="1" applyAlignment="1">
      <alignment horizontal="left" vertical="center"/>
      <protection/>
    </xf>
    <xf numFmtId="0" fontId="10" fillId="0" borderId="87" xfId="66" applyFont="1" applyBorder="1" applyAlignment="1">
      <alignment horizontal="left" vertical="center"/>
      <protection/>
    </xf>
    <xf numFmtId="0" fontId="40" fillId="0" borderId="81" xfId="66" applyFont="1" applyBorder="1" applyAlignment="1">
      <alignment horizontal="center" vertical="center"/>
      <protection/>
    </xf>
    <xf numFmtId="0" fontId="40" fillId="0" borderId="30" xfId="66" applyFont="1" applyBorder="1" applyAlignment="1">
      <alignment horizontal="center" vertical="center"/>
      <protection/>
    </xf>
    <xf numFmtId="0" fontId="40" fillId="0" borderId="73" xfId="66" applyFont="1" applyBorder="1" applyAlignment="1">
      <alignment horizontal="center" vertical="center"/>
      <protection/>
    </xf>
    <xf numFmtId="0" fontId="40" fillId="0" borderId="65" xfId="66" applyFont="1" applyBorder="1" applyAlignment="1">
      <alignment horizontal="center" vertical="center"/>
      <protection/>
    </xf>
    <xf numFmtId="0" fontId="40" fillId="0" borderId="43" xfId="66" applyFont="1" applyBorder="1" applyAlignment="1">
      <alignment horizontal="center" vertical="center"/>
      <protection/>
    </xf>
    <xf numFmtId="0" fontId="40" fillId="0" borderId="68" xfId="66" applyFont="1" applyBorder="1" applyAlignment="1">
      <alignment horizontal="center" vertical="center"/>
      <protection/>
    </xf>
    <xf numFmtId="0" fontId="39" fillId="0" borderId="81" xfId="66" applyFont="1" applyBorder="1" applyAlignment="1">
      <alignment horizontal="center" vertical="center" textRotation="255"/>
      <protection/>
    </xf>
    <xf numFmtId="0" fontId="39" fillId="0" borderId="73" xfId="66" applyFont="1" applyBorder="1" applyAlignment="1">
      <alignment horizontal="center" vertical="center" textRotation="255"/>
      <protection/>
    </xf>
    <xf numFmtId="0" fontId="39" fillId="0" borderId="51" xfId="66" applyFont="1" applyBorder="1" applyAlignment="1">
      <alignment horizontal="center" vertical="center" textRotation="255"/>
      <protection/>
    </xf>
    <xf numFmtId="0" fontId="39" fillId="0" borderId="66" xfId="66" applyFont="1" applyBorder="1" applyAlignment="1">
      <alignment horizontal="center" vertical="center" textRotation="255"/>
      <protection/>
    </xf>
    <xf numFmtId="0" fontId="39" fillId="0" borderId="65" xfId="66" applyFont="1" applyBorder="1" applyAlignment="1">
      <alignment horizontal="center" vertical="center" textRotation="255"/>
      <protection/>
    </xf>
    <xf numFmtId="0" fontId="39" fillId="0" borderId="68" xfId="66" applyFont="1" applyBorder="1" applyAlignment="1">
      <alignment horizontal="center" vertical="center" textRotation="255"/>
      <protection/>
    </xf>
    <xf numFmtId="0" fontId="34" fillId="0" borderId="75" xfId="66" applyFont="1" applyBorder="1" applyAlignment="1">
      <alignment horizontal="left" vertical="center" wrapText="1"/>
      <protection/>
    </xf>
    <xf numFmtId="0" fontId="34" fillId="0" borderId="87" xfId="66" applyFont="1" applyBorder="1" applyAlignment="1">
      <alignment horizontal="left" vertical="center" wrapText="1"/>
      <protection/>
    </xf>
    <xf numFmtId="0" fontId="39" fillId="0" borderId="81" xfId="66" applyFont="1" applyBorder="1" applyAlignment="1">
      <alignment horizontal="distributed" vertical="center" shrinkToFit="1"/>
      <protection/>
    </xf>
    <xf numFmtId="0" fontId="39" fillId="0" borderId="30" xfId="66" applyFont="1" applyBorder="1" applyAlignment="1">
      <alignment horizontal="distributed" vertical="center" shrinkToFit="1"/>
      <protection/>
    </xf>
    <xf numFmtId="0" fontId="39" fillId="0" borderId="73" xfId="66" applyFont="1" applyBorder="1" applyAlignment="1">
      <alignment horizontal="distributed" vertical="center" shrinkToFit="1"/>
      <protection/>
    </xf>
    <xf numFmtId="0" fontId="39" fillId="0" borderId="65" xfId="66" applyFont="1" applyBorder="1" applyAlignment="1">
      <alignment horizontal="distributed" vertical="center" shrinkToFit="1"/>
      <protection/>
    </xf>
    <xf numFmtId="0" fontId="39" fillId="0" borderId="43" xfId="66" applyFont="1" applyBorder="1" applyAlignment="1">
      <alignment horizontal="distributed" vertical="center" shrinkToFit="1"/>
      <protection/>
    </xf>
    <xf numFmtId="0" fontId="39" fillId="0" borderId="68" xfId="66" applyFont="1" applyBorder="1" applyAlignment="1">
      <alignment horizontal="distributed" vertical="center" shrinkToFit="1"/>
      <protection/>
    </xf>
    <xf numFmtId="0" fontId="40" fillId="0" borderId="75" xfId="66" applyFont="1" applyBorder="1" applyAlignment="1">
      <alignment horizontal="center" vertical="center" textRotation="255" shrinkToFit="1"/>
      <protection/>
    </xf>
    <xf numFmtId="0" fontId="40" fillId="0" borderId="55" xfId="66" applyFont="1" applyBorder="1" applyAlignment="1">
      <alignment horizontal="center" vertical="center" textRotation="255" shrinkToFit="1"/>
      <protection/>
    </xf>
    <xf numFmtId="0" fontId="40" fillId="0" borderId="87" xfId="66" applyFont="1" applyBorder="1" applyAlignment="1">
      <alignment horizontal="center" vertical="center" textRotation="255" shrinkToFit="1"/>
      <protection/>
    </xf>
    <xf numFmtId="0" fontId="39" fillId="0" borderId="81" xfId="66" applyFont="1" applyBorder="1" applyAlignment="1">
      <alignment vertical="center" shrinkToFit="1"/>
      <protection/>
    </xf>
    <xf numFmtId="0" fontId="39" fillId="0" borderId="30" xfId="66" applyFont="1" applyBorder="1" applyAlignment="1">
      <alignment vertical="center" shrinkToFit="1"/>
      <protection/>
    </xf>
    <xf numFmtId="0" fontId="39" fillId="0" borderId="73" xfId="66" applyFont="1" applyBorder="1" applyAlignment="1">
      <alignment vertical="center" shrinkToFit="1"/>
      <protection/>
    </xf>
    <xf numFmtId="0" fontId="39" fillId="0" borderId="65" xfId="66" applyFont="1" applyBorder="1" applyAlignment="1">
      <alignment vertical="center" shrinkToFit="1"/>
      <protection/>
    </xf>
    <xf numFmtId="0" fontId="39" fillId="0" borderId="43" xfId="66" applyFont="1" applyBorder="1" applyAlignment="1">
      <alignment vertical="center" shrinkToFit="1"/>
      <protection/>
    </xf>
    <xf numFmtId="0" fontId="39" fillId="0" borderId="68" xfId="66" applyFont="1" applyBorder="1" applyAlignment="1">
      <alignment vertical="center" shrinkToFit="1"/>
      <protection/>
    </xf>
    <xf numFmtId="0" fontId="10" fillId="0" borderId="73" xfId="66" applyFont="1" applyBorder="1" applyAlignment="1">
      <alignment horizontal="left" vertical="center"/>
      <protection/>
    </xf>
    <xf numFmtId="0" fontId="10" fillId="0" borderId="68" xfId="66" applyFont="1" applyBorder="1" applyAlignment="1">
      <alignment horizontal="left" vertical="center"/>
      <protection/>
    </xf>
    <xf numFmtId="0" fontId="39" fillId="0" borderId="47" xfId="66" applyFont="1" applyBorder="1" applyAlignment="1">
      <alignment horizontal="distributed" vertical="center" wrapText="1"/>
      <protection/>
    </xf>
    <xf numFmtId="0" fontId="43" fillId="0" borderId="75" xfId="66" applyFont="1" applyBorder="1" applyAlignment="1">
      <alignment horizontal="left" vertical="center" wrapText="1"/>
      <protection/>
    </xf>
    <xf numFmtId="0" fontId="43" fillId="0" borderId="87" xfId="66" applyFont="1" applyBorder="1" applyAlignment="1">
      <alignment horizontal="left" vertical="center" wrapText="1"/>
      <protection/>
    </xf>
    <xf numFmtId="0" fontId="10" fillId="0" borderId="75" xfId="66" applyFont="1" applyBorder="1" applyAlignment="1">
      <alignment horizontal="left" vertical="center" wrapText="1" shrinkToFit="1"/>
      <protection/>
    </xf>
    <xf numFmtId="0" fontId="10" fillId="0" borderId="87" xfId="66" applyFont="1" applyBorder="1" applyAlignment="1">
      <alignment horizontal="left" vertical="center" wrapText="1" shrinkToFit="1"/>
      <protection/>
    </xf>
    <xf numFmtId="0" fontId="39" fillId="0" borderId="81" xfId="66" applyFont="1" applyBorder="1" applyAlignment="1">
      <alignment horizontal="distributed" vertical="center" wrapText="1"/>
      <protection/>
    </xf>
    <xf numFmtId="0" fontId="42" fillId="0" borderId="75" xfId="66" applyFont="1" applyBorder="1" applyAlignment="1">
      <alignment horizontal="left" vertical="center" wrapText="1"/>
      <protection/>
    </xf>
    <xf numFmtId="0" fontId="42" fillId="0" borderId="87" xfId="66" applyFont="1" applyBorder="1" applyAlignment="1">
      <alignment horizontal="left" vertical="center" wrapText="1"/>
      <protection/>
    </xf>
    <xf numFmtId="0" fontId="10" fillId="0" borderId="75" xfId="66" applyBorder="1" applyAlignment="1">
      <alignment horizontal="left" vertical="center" wrapText="1"/>
      <protection/>
    </xf>
    <xf numFmtId="0" fontId="34" fillId="0" borderId="81" xfId="66" applyFont="1" applyBorder="1" applyAlignment="1">
      <alignment horizontal="center" vertical="center"/>
      <protection/>
    </xf>
    <xf numFmtId="0" fontId="34" fillId="0" borderId="30" xfId="66" applyFont="1" applyBorder="1" applyAlignment="1">
      <alignment horizontal="center" vertical="center"/>
      <protection/>
    </xf>
    <xf numFmtId="0" fontId="34" fillId="0" borderId="73" xfId="66" applyFont="1" applyBorder="1" applyAlignment="1">
      <alignment horizontal="center" vertical="center"/>
      <protection/>
    </xf>
    <xf numFmtId="0" fontId="34" fillId="0" borderId="65" xfId="66" applyFont="1" applyBorder="1" applyAlignment="1">
      <alignment horizontal="center" vertical="center"/>
      <protection/>
    </xf>
    <xf numFmtId="0" fontId="34" fillId="0" borderId="43" xfId="66" applyFont="1" applyBorder="1" applyAlignment="1">
      <alignment horizontal="center" vertical="center"/>
      <protection/>
    </xf>
    <xf numFmtId="0" fontId="34" fillId="0" borderId="68" xfId="66" applyFont="1" applyBorder="1" applyAlignment="1">
      <alignment horizontal="center" vertical="center"/>
      <protection/>
    </xf>
    <xf numFmtId="0" fontId="39" fillId="0" borderId="47" xfId="66" applyFont="1" applyBorder="1" applyAlignment="1">
      <alignment/>
      <protection/>
    </xf>
    <xf numFmtId="0" fontId="39" fillId="0" borderId="78" xfId="66" applyFont="1" applyBorder="1" applyAlignment="1">
      <alignment/>
      <protection/>
    </xf>
    <xf numFmtId="0" fontId="41" fillId="0" borderId="81" xfId="66" applyFont="1" applyBorder="1" applyAlignment="1">
      <alignment horizontal="center" vertical="center"/>
      <protection/>
    </xf>
    <xf numFmtId="0" fontId="41" fillId="0" borderId="73" xfId="66" applyFont="1" applyBorder="1" applyAlignment="1">
      <alignment horizontal="center" vertical="center"/>
      <protection/>
    </xf>
    <xf numFmtId="0" fontId="41" fillId="0" borderId="65" xfId="66" applyFont="1" applyBorder="1" applyAlignment="1">
      <alignment horizontal="center" vertical="center"/>
      <protection/>
    </xf>
    <xf numFmtId="0" fontId="41" fillId="0" borderId="68" xfId="66" applyFont="1" applyBorder="1" applyAlignment="1">
      <alignment horizontal="center" vertical="center"/>
      <protection/>
    </xf>
    <xf numFmtId="0" fontId="41" fillId="0" borderId="81" xfId="66" applyFont="1" applyBorder="1" applyAlignment="1">
      <alignment horizontal="center" vertical="center" textRotation="255" shrinkToFit="1"/>
      <protection/>
    </xf>
    <xf numFmtId="0" fontId="41" fillId="0" borderId="73" xfId="66" applyFont="1" applyBorder="1" applyAlignment="1">
      <alignment horizontal="center" vertical="center" textRotation="255" shrinkToFit="1"/>
      <protection/>
    </xf>
    <xf numFmtId="0" fontId="41" fillId="0" borderId="51" xfId="66" applyFont="1" applyBorder="1" applyAlignment="1">
      <alignment horizontal="center" vertical="center" textRotation="255" shrinkToFit="1"/>
      <protection/>
    </xf>
    <xf numFmtId="0" fontId="41" fillId="0" borderId="66" xfId="66" applyFont="1" applyBorder="1" applyAlignment="1">
      <alignment horizontal="center" vertical="center" textRotation="255" shrinkToFit="1"/>
      <protection/>
    </xf>
    <xf numFmtId="0" fontId="41" fillId="0" borderId="65" xfId="66" applyFont="1" applyBorder="1" applyAlignment="1">
      <alignment horizontal="center" vertical="center" textRotation="255" shrinkToFit="1"/>
      <protection/>
    </xf>
    <xf numFmtId="0" fontId="41" fillId="0" borderId="68" xfId="66" applyFont="1" applyBorder="1" applyAlignment="1">
      <alignment horizontal="center" vertical="center" textRotation="255" shrinkToFit="1"/>
      <protection/>
    </xf>
    <xf numFmtId="0" fontId="10" fillId="0" borderId="75" xfId="66" applyFont="1" applyBorder="1" applyAlignment="1">
      <alignment vertical="center" wrapText="1"/>
      <protection/>
    </xf>
    <xf numFmtId="0" fontId="10" fillId="0" borderId="87" xfId="66" applyFont="1" applyBorder="1" applyAlignment="1">
      <alignment vertical="center" wrapText="1"/>
      <protection/>
    </xf>
    <xf numFmtId="0" fontId="10" fillId="0" borderId="81" xfId="66" applyFont="1" applyBorder="1" applyAlignment="1">
      <alignment horizontal="center" vertical="center"/>
      <protection/>
    </xf>
    <xf numFmtId="0" fontId="10" fillId="0" borderId="30" xfId="66" applyFont="1" applyBorder="1" applyAlignment="1">
      <alignment horizontal="center" vertical="center"/>
      <protection/>
    </xf>
    <xf numFmtId="0" fontId="10" fillId="0" borderId="73" xfId="66" applyFont="1" applyBorder="1" applyAlignment="1">
      <alignment horizontal="center" vertical="center"/>
      <protection/>
    </xf>
    <xf numFmtId="49" fontId="39" fillId="0" borderId="134" xfId="66" applyNumberFormat="1" applyFont="1" applyBorder="1" applyAlignment="1">
      <alignment horizontal="center" vertical="center"/>
      <protection/>
    </xf>
    <xf numFmtId="49" fontId="39" fillId="0" borderId="135" xfId="66" applyNumberFormat="1" applyFont="1" applyBorder="1" applyAlignment="1">
      <alignment horizontal="center" vertical="center"/>
      <protection/>
    </xf>
    <xf numFmtId="0" fontId="39" fillId="0" borderId="134" xfId="66" applyFont="1" applyBorder="1" applyAlignment="1">
      <alignment horizontal="left" vertical="center"/>
      <protection/>
    </xf>
    <xf numFmtId="0" fontId="39" fillId="0" borderId="135" xfId="66" applyFont="1" applyBorder="1" applyAlignment="1">
      <alignment horizontal="left" vertical="center"/>
      <protection/>
    </xf>
    <xf numFmtId="0" fontId="10" fillId="0" borderId="134" xfId="66" applyFont="1" applyBorder="1" applyAlignment="1">
      <alignment horizontal="center" vertical="center"/>
      <protection/>
    </xf>
    <xf numFmtId="0" fontId="10" fillId="0" borderId="136" xfId="66" applyFont="1" applyBorder="1" applyAlignment="1">
      <alignment horizontal="center" vertical="center"/>
      <protection/>
    </xf>
    <xf numFmtId="0" fontId="10" fillId="0" borderId="135" xfId="66" applyFont="1" applyBorder="1" applyAlignment="1">
      <alignment horizontal="center" vertical="center"/>
      <protection/>
    </xf>
    <xf numFmtId="0" fontId="10" fillId="0" borderId="30" xfId="66" applyBorder="1">
      <alignment/>
      <protection/>
    </xf>
    <xf numFmtId="0" fontId="10" fillId="0" borderId="73" xfId="66" applyBorder="1">
      <alignment/>
      <protection/>
    </xf>
    <xf numFmtId="0" fontId="10" fillId="0" borderId="65" xfId="66" applyBorder="1">
      <alignment/>
      <protection/>
    </xf>
    <xf numFmtId="0" fontId="10" fillId="0" borderId="43" xfId="66" applyBorder="1">
      <alignment/>
      <protection/>
    </xf>
    <xf numFmtId="0" fontId="10" fillId="0" borderId="68" xfId="66" applyBorder="1">
      <alignment/>
      <protection/>
    </xf>
    <xf numFmtId="0" fontId="39" fillId="0" borderId="81" xfId="66" applyFont="1" applyBorder="1" applyAlignment="1">
      <alignment horizontal="center" vertical="center" textRotation="255" wrapText="1"/>
      <protection/>
    </xf>
    <xf numFmtId="0" fontId="39" fillId="0" borderId="73" xfId="66" applyFont="1" applyBorder="1" applyAlignment="1">
      <alignment horizontal="center" vertical="center" textRotation="255" wrapText="1"/>
      <protection/>
    </xf>
    <xf numFmtId="0" fontId="39" fillId="0" borderId="51" xfId="66" applyFont="1" applyBorder="1" applyAlignment="1">
      <alignment horizontal="center" vertical="center" textRotation="255" wrapText="1"/>
      <protection/>
    </xf>
    <xf numFmtId="0" fontId="39" fillId="0" borderId="66" xfId="66" applyFont="1" applyBorder="1" applyAlignment="1">
      <alignment horizontal="center" vertical="center" textRotation="255" wrapText="1"/>
      <protection/>
    </xf>
    <xf numFmtId="0" fontId="39" fillId="0" borderId="65" xfId="66" applyFont="1" applyBorder="1" applyAlignment="1">
      <alignment horizontal="center" vertical="center" textRotation="255" wrapText="1"/>
      <protection/>
    </xf>
    <xf numFmtId="0" fontId="39" fillId="0" borderId="68" xfId="66" applyFont="1" applyBorder="1" applyAlignment="1">
      <alignment horizontal="center" vertical="center" textRotation="255" wrapText="1"/>
      <protection/>
    </xf>
    <xf numFmtId="49" fontId="39" fillId="0" borderId="137" xfId="66" applyNumberFormat="1" applyFont="1" applyBorder="1" applyAlignment="1">
      <alignment horizontal="center" vertical="center"/>
      <protection/>
    </xf>
    <xf numFmtId="49" fontId="39" fillId="0" borderId="138" xfId="66" applyNumberFormat="1" applyFont="1" applyBorder="1" applyAlignment="1">
      <alignment horizontal="center" vertical="center"/>
      <protection/>
    </xf>
    <xf numFmtId="0" fontId="39" fillId="0" borderId="137" xfId="66" applyFont="1" applyBorder="1" applyAlignment="1">
      <alignment horizontal="left" vertical="center"/>
      <protection/>
    </xf>
    <xf numFmtId="0" fontId="39" fillId="0" borderId="138" xfId="66" applyFont="1" applyBorder="1" applyAlignment="1">
      <alignment horizontal="left" vertical="center"/>
      <protection/>
    </xf>
    <xf numFmtId="0" fontId="10" fillId="0" borderId="75" xfId="66" applyFont="1" applyBorder="1" applyAlignment="1">
      <alignment horizontal="center" vertical="center" textRotation="255"/>
      <protection/>
    </xf>
    <xf numFmtId="0" fontId="10" fillId="0" borderId="55" xfId="66" applyFont="1" applyBorder="1" applyAlignment="1">
      <alignment horizontal="center" vertical="center" textRotation="255"/>
      <protection/>
    </xf>
    <xf numFmtId="0" fontId="10" fillId="0" borderId="87" xfId="66" applyFont="1" applyBorder="1" applyAlignment="1">
      <alignment horizontal="center" vertical="center" textRotation="255"/>
      <protection/>
    </xf>
    <xf numFmtId="0" fontId="39" fillId="0" borderId="75" xfId="66" applyFont="1" applyBorder="1" applyAlignment="1">
      <alignment horizontal="distributed" vertical="center"/>
      <protection/>
    </xf>
    <xf numFmtId="0" fontId="39" fillId="0" borderId="87" xfId="66" applyFont="1" applyBorder="1" applyAlignment="1">
      <alignment horizontal="distributed" vertical="center"/>
      <protection/>
    </xf>
    <xf numFmtId="49" fontId="39" fillId="0" borderId="81" xfId="66" applyNumberFormat="1" applyFont="1" applyBorder="1" applyAlignment="1">
      <alignment horizontal="left" vertical="center"/>
      <protection/>
    </xf>
    <xf numFmtId="49" fontId="39" fillId="0" borderId="73" xfId="66" applyNumberFormat="1" applyFont="1" applyBorder="1" applyAlignment="1">
      <alignment horizontal="left" vertical="center"/>
      <protection/>
    </xf>
    <xf numFmtId="49" fontId="39" fillId="0" borderId="65" xfId="66" applyNumberFormat="1" applyFont="1" applyBorder="1" applyAlignment="1">
      <alignment horizontal="left" vertical="center"/>
      <protection/>
    </xf>
    <xf numFmtId="49" fontId="39" fillId="0" borderId="68" xfId="66" applyNumberFormat="1" applyFont="1" applyBorder="1" applyAlignment="1">
      <alignment horizontal="left" vertical="center"/>
      <protection/>
    </xf>
    <xf numFmtId="0" fontId="10" fillId="0" borderId="79" xfId="66" applyFont="1" applyBorder="1" applyAlignment="1">
      <alignment horizontal="left" vertical="center" wrapText="1"/>
      <protection/>
    </xf>
    <xf numFmtId="49" fontId="39" fillId="0" borderId="81" xfId="66" applyNumberFormat="1" applyFont="1" applyBorder="1" applyAlignment="1">
      <alignment horizontal="center" vertical="center"/>
      <protection/>
    </xf>
    <xf numFmtId="49" fontId="39" fillId="0" borderId="73" xfId="66" applyNumberFormat="1" applyFont="1" applyBorder="1" applyAlignment="1">
      <alignment horizontal="center" vertical="center"/>
      <protection/>
    </xf>
    <xf numFmtId="49" fontId="39" fillId="0" borderId="65" xfId="66" applyNumberFormat="1" applyFont="1" applyBorder="1" applyAlignment="1">
      <alignment horizontal="center" vertical="center"/>
      <protection/>
    </xf>
    <xf numFmtId="49" fontId="39" fillId="0" borderId="68" xfId="66" applyNumberFormat="1" applyFont="1" applyBorder="1" applyAlignment="1">
      <alignment horizontal="center" vertical="center"/>
      <protection/>
    </xf>
    <xf numFmtId="0" fontId="39" fillId="0" borderId="76" xfId="66" applyFont="1" applyBorder="1" applyAlignment="1">
      <alignment horizontal="distributed" vertical="center"/>
      <protection/>
    </xf>
    <xf numFmtId="0" fontId="10" fillId="0" borderId="75" xfId="66" applyNumberFormat="1" applyFont="1" applyBorder="1" applyAlignment="1">
      <alignment horizontal="justify" vertical="center" wrapText="1"/>
      <protection/>
    </xf>
    <xf numFmtId="0" fontId="10" fillId="0" borderId="55" xfId="66" applyNumberFormat="1" applyFont="1" applyBorder="1" applyAlignment="1">
      <alignment horizontal="justify" vertical="center" wrapText="1"/>
      <protection/>
    </xf>
    <xf numFmtId="0" fontId="10" fillId="0" borderId="73" xfId="66" applyFont="1" applyBorder="1" applyAlignment="1">
      <alignment horizontal="left" vertical="center" wrapText="1"/>
      <protection/>
    </xf>
    <xf numFmtId="0" fontId="10" fillId="0" borderId="68" xfId="66" applyFont="1" applyBorder="1" applyAlignment="1">
      <alignment horizontal="left" vertical="center" wrapText="1"/>
      <protection/>
    </xf>
    <xf numFmtId="0" fontId="45" fillId="0" borderId="0" xfId="66" applyFont="1" applyFill="1" applyBorder="1" applyAlignment="1">
      <alignment vertical="center"/>
      <protection/>
    </xf>
    <xf numFmtId="0" fontId="18" fillId="0" borderId="0" xfId="66" applyFont="1" applyBorder="1" applyAlignment="1">
      <alignment horizontal="center" vertical="center"/>
      <protection/>
    </xf>
    <xf numFmtId="0" fontId="39" fillId="21" borderId="81" xfId="66" applyFont="1" applyFill="1" applyBorder="1" applyAlignment="1">
      <alignment horizontal="distributed" vertical="center"/>
      <protection/>
    </xf>
    <xf numFmtId="0" fontId="39" fillId="21" borderId="30" xfId="66" applyFont="1" applyFill="1" applyBorder="1" applyAlignment="1">
      <alignment horizontal="distributed" vertical="center"/>
      <protection/>
    </xf>
    <xf numFmtId="0" fontId="39" fillId="21" borderId="73" xfId="66" applyFont="1" applyFill="1" applyBorder="1" applyAlignment="1">
      <alignment horizontal="distributed" vertical="center"/>
      <protection/>
    </xf>
    <xf numFmtId="0" fontId="39" fillId="21" borderId="65" xfId="66" applyFont="1" applyFill="1" applyBorder="1" applyAlignment="1">
      <alignment horizontal="distributed" vertical="center"/>
      <protection/>
    </xf>
    <xf numFmtId="0" fontId="39" fillId="21" borderId="43" xfId="66" applyFont="1" applyFill="1" applyBorder="1" applyAlignment="1">
      <alignment horizontal="distributed" vertical="center"/>
      <protection/>
    </xf>
    <xf numFmtId="0" fontId="39" fillId="21" borderId="68" xfId="66" applyFont="1" applyFill="1" applyBorder="1" applyAlignment="1">
      <alignment horizontal="distributed" vertical="center"/>
      <protection/>
    </xf>
    <xf numFmtId="0" fontId="39" fillId="21" borderId="75" xfId="66" applyFont="1" applyFill="1" applyBorder="1" applyAlignment="1">
      <alignment horizontal="distributed" vertical="center"/>
      <protection/>
    </xf>
    <xf numFmtId="0" fontId="39" fillId="21" borderId="87" xfId="66" applyFont="1" applyFill="1" applyBorder="1" applyAlignment="1">
      <alignment horizontal="distributed" vertical="center"/>
      <protection/>
    </xf>
    <xf numFmtId="0" fontId="39" fillId="21" borderId="81" xfId="66" applyFont="1" applyFill="1" applyBorder="1" applyAlignment="1">
      <alignment horizontal="center" vertical="center"/>
      <protection/>
    </xf>
    <xf numFmtId="0" fontId="39" fillId="21" borderId="30" xfId="66" applyFont="1" applyFill="1" applyBorder="1" applyAlignment="1">
      <alignment horizontal="center" vertical="center"/>
      <protection/>
    </xf>
    <xf numFmtId="0" fontId="39" fillId="21" borderId="65" xfId="66" applyFont="1" applyFill="1" applyBorder="1" applyAlignment="1">
      <alignment horizontal="center" vertical="center"/>
      <protection/>
    </xf>
    <xf numFmtId="0" fontId="39" fillId="21" borderId="43" xfId="66" applyFont="1" applyFill="1" applyBorder="1" applyAlignment="1">
      <alignment horizontal="center" vertical="center"/>
      <protection/>
    </xf>
    <xf numFmtId="0" fontId="39" fillId="21" borderId="73" xfId="66" applyFont="1" applyFill="1" applyBorder="1" applyAlignment="1">
      <alignment horizontal="center" vertical="center"/>
      <protection/>
    </xf>
    <xf numFmtId="0" fontId="39" fillId="21" borderId="68" xfId="66" applyFont="1" applyFill="1" applyBorder="1" applyAlignment="1">
      <alignment horizontal="center" vertical="center"/>
      <protection/>
    </xf>
    <xf numFmtId="0" fontId="39" fillId="21" borderId="75" xfId="66" applyFont="1" applyFill="1" applyBorder="1" applyAlignment="1">
      <alignment horizontal="center" vertical="center"/>
      <protection/>
    </xf>
    <xf numFmtId="0" fontId="39" fillId="21" borderId="87" xfId="66" applyFont="1" applyFill="1" applyBorder="1" applyAlignment="1">
      <alignment horizontal="center" vertical="center"/>
      <protection/>
    </xf>
    <xf numFmtId="0" fontId="40" fillId="0" borderId="75" xfId="66" applyFont="1" applyBorder="1" applyAlignment="1">
      <alignment horizontal="center" vertical="center" textRotation="255" wrapText="1"/>
      <protection/>
    </xf>
    <xf numFmtId="0" fontId="40" fillId="0" borderId="55" xfId="66" applyFont="1" applyBorder="1" applyAlignment="1">
      <alignment horizontal="center" vertical="center" textRotation="255" wrapText="1"/>
      <protection/>
    </xf>
    <xf numFmtId="0" fontId="40" fillId="0" borderId="87" xfId="66" applyFont="1" applyBorder="1" applyAlignment="1">
      <alignment horizontal="center" vertical="center" textRotation="255" wrapText="1"/>
      <protection/>
    </xf>
    <xf numFmtId="0" fontId="40" fillId="0" borderId="81" xfId="66" applyFont="1" applyBorder="1" applyAlignment="1">
      <alignment horizontal="center" vertical="center" textRotation="255" wrapText="1"/>
      <protection/>
    </xf>
    <xf numFmtId="0" fontId="40" fillId="0" borderId="73" xfId="66" applyFont="1" applyBorder="1" applyAlignment="1">
      <alignment horizontal="center" vertical="center" textRotation="255" wrapText="1"/>
      <protection/>
    </xf>
    <xf numFmtId="0" fontId="40" fillId="0" borderId="51" xfId="66" applyFont="1" applyBorder="1" applyAlignment="1">
      <alignment horizontal="center" vertical="center" textRotation="255" wrapText="1"/>
      <protection/>
    </xf>
    <xf numFmtId="0" fontId="40" fillId="0" borderId="66" xfId="66" applyFont="1" applyBorder="1" applyAlignment="1">
      <alignment horizontal="center" vertical="center" textRotation="255" wrapText="1"/>
      <protection/>
    </xf>
    <xf numFmtId="0" fontId="40" fillId="0" borderId="65" xfId="66" applyFont="1" applyBorder="1" applyAlignment="1">
      <alignment horizontal="center" vertical="center" textRotation="255" wrapText="1"/>
      <protection/>
    </xf>
    <xf numFmtId="0" fontId="40" fillId="0" borderId="68" xfId="66" applyFont="1" applyBorder="1" applyAlignment="1">
      <alignment horizontal="center" vertical="center" textRotation="255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19</xdr:row>
      <xdr:rowOff>180975</xdr:rowOff>
    </xdr:from>
    <xdr:to>
      <xdr:col>1</xdr:col>
      <xdr:colOff>171450</xdr:colOff>
      <xdr:row>24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981575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19</xdr:row>
      <xdr:rowOff>152400</xdr:rowOff>
    </xdr:from>
    <xdr:to>
      <xdr:col>3</xdr:col>
      <xdr:colOff>47625</xdr:colOff>
      <xdr:row>41</xdr:row>
      <xdr:rowOff>114300</xdr:rowOff>
    </xdr:to>
    <xdr:grpSp>
      <xdr:nvGrpSpPr>
        <xdr:cNvPr id="2" name="グループ化 19"/>
        <xdr:cNvGrpSpPr>
          <a:grpSpLocks/>
        </xdr:cNvGrpSpPr>
      </xdr:nvGrpSpPr>
      <xdr:grpSpPr>
        <a:xfrm>
          <a:off x="2095500" y="4953000"/>
          <a:ext cx="3028950" cy="4572000"/>
          <a:chOff x="2237602" y="593140"/>
          <a:chExt cx="1940006" cy="3485829"/>
        </a:xfrm>
        <a:solidFill>
          <a:srgbClr val="FFFFFF"/>
        </a:solidFill>
      </xdr:grpSpPr>
      <xdr:sp>
        <xdr:nvSpPr>
          <xdr:cNvPr id="3" name="フリーフォーム 20"/>
          <xdr:cNvSpPr>
            <a:spLocks/>
          </xdr:cNvSpPr>
        </xdr:nvSpPr>
        <xdr:spPr>
          <a:xfrm>
            <a:off x="3364745" y="1914269"/>
            <a:ext cx="645537" cy="523746"/>
          </a:xfrm>
          <a:custGeom>
            <a:pathLst>
              <a:path h="523875" w="645507">
                <a:moveTo>
                  <a:pt x="7332" y="0"/>
                </a:moveTo>
                <a:cubicBezTo>
                  <a:pt x="982" y="43656"/>
                  <a:pt x="-5368" y="87313"/>
                  <a:pt x="7332" y="123825"/>
                </a:cubicBezTo>
                <a:cubicBezTo>
                  <a:pt x="20032" y="160338"/>
                  <a:pt x="34320" y="180975"/>
                  <a:pt x="83532" y="219075"/>
                </a:cubicBezTo>
                <a:cubicBezTo>
                  <a:pt x="132745" y="257175"/>
                  <a:pt x="227995" y="311150"/>
                  <a:pt x="302607" y="352425"/>
                </a:cubicBezTo>
                <a:cubicBezTo>
                  <a:pt x="377219" y="393700"/>
                  <a:pt x="531207" y="466725"/>
                  <a:pt x="531207" y="466725"/>
                </a:cubicBezTo>
                <a:lnTo>
                  <a:pt x="645507" y="523875"/>
                </a:lnTo>
              </a:path>
            </a:pathLst>
          </a:custGeom>
          <a:noFill/>
          <a:ln w="1905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" name="グループ化 21"/>
          <xdr:cNvGrpSpPr>
            <a:grpSpLocks/>
          </xdr:cNvGrpSpPr>
        </xdr:nvGrpSpPr>
        <xdr:grpSpPr>
          <a:xfrm>
            <a:off x="2237602" y="593140"/>
            <a:ext cx="1940006" cy="3485829"/>
            <a:chOff x="2237602" y="593140"/>
            <a:chExt cx="1940006" cy="3485829"/>
          </a:xfrm>
          <a:solidFill>
            <a:srgbClr val="FFFFFF"/>
          </a:solidFill>
        </xdr:grpSpPr>
        <xdr:grpSp>
          <xdr:nvGrpSpPr>
            <xdr:cNvPr id="5" name="グループ化 22"/>
            <xdr:cNvGrpSpPr>
              <a:grpSpLocks/>
            </xdr:cNvGrpSpPr>
          </xdr:nvGrpSpPr>
          <xdr:grpSpPr>
            <a:xfrm>
              <a:off x="2279312" y="593140"/>
              <a:ext cx="1898296" cy="3485829"/>
              <a:chOff x="2279439" y="593140"/>
              <a:chExt cx="1898169" cy="3485829"/>
            </a:xfrm>
            <a:solidFill>
              <a:srgbClr val="FFFFFF"/>
            </a:solidFill>
          </xdr:grpSpPr>
          <xdr:sp>
            <xdr:nvSpPr>
              <xdr:cNvPr id="6" name="フリーフォーム 24"/>
              <xdr:cNvSpPr>
                <a:spLocks/>
              </xdr:cNvSpPr>
            </xdr:nvSpPr>
            <xdr:spPr>
              <a:xfrm>
                <a:off x="2569859" y="593140"/>
                <a:ext cx="1325871" cy="965575"/>
              </a:xfrm>
              <a:custGeom>
                <a:pathLst>
                  <a:path h="970547" w="1327352">
                    <a:moveTo>
                      <a:pt x="30365" y="740360"/>
                    </a:moveTo>
                    <a:cubicBezTo>
                      <a:pt x="8140" y="689560"/>
                      <a:pt x="-14085" y="638760"/>
                      <a:pt x="11315" y="626060"/>
                    </a:cubicBezTo>
                    <a:cubicBezTo>
                      <a:pt x="36715" y="613360"/>
                      <a:pt x="147840" y="664160"/>
                      <a:pt x="182765" y="664160"/>
                    </a:cubicBezTo>
                    <a:cubicBezTo>
                      <a:pt x="217690" y="664160"/>
                      <a:pt x="214515" y="638760"/>
                      <a:pt x="220865" y="626060"/>
                    </a:cubicBezTo>
                    <a:cubicBezTo>
                      <a:pt x="227215" y="613360"/>
                      <a:pt x="243090" y="597485"/>
                      <a:pt x="220865" y="587960"/>
                    </a:cubicBezTo>
                    <a:cubicBezTo>
                      <a:pt x="198640" y="578435"/>
                      <a:pt x="103390" y="578435"/>
                      <a:pt x="87515" y="568910"/>
                    </a:cubicBezTo>
                    <a:cubicBezTo>
                      <a:pt x="71640" y="559385"/>
                      <a:pt x="130378" y="553035"/>
                      <a:pt x="125615" y="530810"/>
                    </a:cubicBezTo>
                    <a:cubicBezTo>
                      <a:pt x="120853" y="508585"/>
                      <a:pt x="55765" y="453022"/>
                      <a:pt x="58940" y="435560"/>
                    </a:cubicBezTo>
                    <a:cubicBezTo>
                      <a:pt x="62115" y="418097"/>
                      <a:pt x="143078" y="446672"/>
                      <a:pt x="144665" y="426035"/>
                    </a:cubicBezTo>
                    <a:cubicBezTo>
                      <a:pt x="146252" y="405398"/>
                      <a:pt x="82752" y="341897"/>
                      <a:pt x="68465" y="311735"/>
                    </a:cubicBezTo>
                    <a:cubicBezTo>
                      <a:pt x="54178" y="281573"/>
                      <a:pt x="54178" y="251410"/>
                      <a:pt x="58940" y="245060"/>
                    </a:cubicBezTo>
                    <a:cubicBezTo>
                      <a:pt x="63702" y="238710"/>
                      <a:pt x="87515" y="262522"/>
                      <a:pt x="97040" y="273635"/>
                    </a:cubicBezTo>
                    <a:cubicBezTo>
                      <a:pt x="106565" y="284747"/>
                      <a:pt x="104978" y="302210"/>
                      <a:pt x="116090" y="311735"/>
                    </a:cubicBezTo>
                    <a:cubicBezTo>
                      <a:pt x="127203" y="321260"/>
                      <a:pt x="141490" y="302210"/>
                      <a:pt x="163715" y="330785"/>
                    </a:cubicBezTo>
                    <a:cubicBezTo>
                      <a:pt x="185940" y="359360"/>
                      <a:pt x="227215" y="468897"/>
                      <a:pt x="249440" y="483185"/>
                    </a:cubicBezTo>
                    <a:cubicBezTo>
                      <a:pt x="271665" y="497473"/>
                      <a:pt x="279603" y="427622"/>
                      <a:pt x="297065" y="416510"/>
                    </a:cubicBezTo>
                    <a:cubicBezTo>
                      <a:pt x="314527" y="405398"/>
                      <a:pt x="341515" y="405398"/>
                      <a:pt x="354215" y="416510"/>
                    </a:cubicBezTo>
                    <a:cubicBezTo>
                      <a:pt x="366915" y="427622"/>
                      <a:pt x="341515" y="491122"/>
                      <a:pt x="373265" y="483185"/>
                    </a:cubicBezTo>
                    <a:cubicBezTo>
                      <a:pt x="405015" y="475248"/>
                      <a:pt x="532015" y="411747"/>
                      <a:pt x="544715" y="368885"/>
                    </a:cubicBezTo>
                    <a:cubicBezTo>
                      <a:pt x="557415" y="326022"/>
                      <a:pt x="460577" y="256172"/>
                      <a:pt x="449465" y="226010"/>
                    </a:cubicBezTo>
                    <a:cubicBezTo>
                      <a:pt x="438353" y="195848"/>
                      <a:pt x="487565" y="211722"/>
                      <a:pt x="478040" y="187910"/>
                    </a:cubicBezTo>
                    <a:cubicBezTo>
                      <a:pt x="468515" y="164097"/>
                      <a:pt x="397078" y="113297"/>
                      <a:pt x="392315" y="83135"/>
                    </a:cubicBezTo>
                    <a:cubicBezTo>
                      <a:pt x="387553" y="52972"/>
                      <a:pt x="430415" y="18047"/>
                      <a:pt x="449465" y="6935"/>
                    </a:cubicBezTo>
                    <a:cubicBezTo>
                      <a:pt x="468515" y="-4177"/>
                      <a:pt x="497090" y="-2590"/>
                      <a:pt x="506615" y="16460"/>
                    </a:cubicBezTo>
                    <a:cubicBezTo>
                      <a:pt x="516140" y="35510"/>
                      <a:pt x="495503" y="108535"/>
                      <a:pt x="506615" y="121235"/>
                    </a:cubicBezTo>
                    <a:cubicBezTo>
                      <a:pt x="517727" y="133935"/>
                      <a:pt x="562178" y="81548"/>
                      <a:pt x="573290" y="92660"/>
                    </a:cubicBezTo>
                    <a:cubicBezTo>
                      <a:pt x="584402" y="103772"/>
                      <a:pt x="566940" y="159335"/>
                      <a:pt x="573290" y="187910"/>
                    </a:cubicBezTo>
                    <a:cubicBezTo>
                      <a:pt x="579640" y="216485"/>
                      <a:pt x="608215" y="243472"/>
                      <a:pt x="611390" y="264110"/>
                    </a:cubicBezTo>
                    <a:cubicBezTo>
                      <a:pt x="614565" y="284747"/>
                      <a:pt x="557415" y="265698"/>
                      <a:pt x="592340" y="311735"/>
                    </a:cubicBezTo>
                    <a:cubicBezTo>
                      <a:pt x="627265" y="357772"/>
                      <a:pt x="766965" y="500647"/>
                      <a:pt x="820940" y="540335"/>
                    </a:cubicBezTo>
                    <a:cubicBezTo>
                      <a:pt x="874915" y="580022"/>
                      <a:pt x="886028" y="576847"/>
                      <a:pt x="916190" y="549860"/>
                    </a:cubicBezTo>
                    <a:cubicBezTo>
                      <a:pt x="946353" y="522872"/>
                      <a:pt x="976515" y="406985"/>
                      <a:pt x="1001915" y="378410"/>
                    </a:cubicBezTo>
                    <a:cubicBezTo>
                      <a:pt x="1027315" y="349835"/>
                      <a:pt x="1059065" y="395872"/>
                      <a:pt x="1068590" y="378410"/>
                    </a:cubicBezTo>
                    <a:cubicBezTo>
                      <a:pt x="1078115" y="360947"/>
                      <a:pt x="1054302" y="287923"/>
                      <a:pt x="1059065" y="273635"/>
                    </a:cubicBezTo>
                    <a:cubicBezTo>
                      <a:pt x="1063828" y="259347"/>
                      <a:pt x="1081290" y="268872"/>
                      <a:pt x="1097165" y="292685"/>
                    </a:cubicBezTo>
                    <a:cubicBezTo>
                      <a:pt x="1113040" y="316497"/>
                      <a:pt x="1144790" y="370472"/>
                      <a:pt x="1154315" y="416510"/>
                    </a:cubicBezTo>
                    <a:cubicBezTo>
                      <a:pt x="1163840" y="462547"/>
                      <a:pt x="1132090" y="543510"/>
                      <a:pt x="1154315" y="568910"/>
                    </a:cubicBezTo>
                    <a:cubicBezTo>
                      <a:pt x="1176540" y="594310"/>
                      <a:pt x="1259090" y="565735"/>
                      <a:pt x="1287665" y="568910"/>
                    </a:cubicBezTo>
                    <a:cubicBezTo>
                      <a:pt x="1316240" y="572085"/>
                      <a:pt x="1324178" y="573673"/>
                      <a:pt x="1325765" y="587960"/>
                    </a:cubicBezTo>
                    <a:cubicBezTo>
                      <a:pt x="1327352" y="602247"/>
                      <a:pt x="1311477" y="611773"/>
                      <a:pt x="1297190" y="654635"/>
                    </a:cubicBezTo>
                    <a:cubicBezTo>
                      <a:pt x="1282903" y="697497"/>
                      <a:pt x="1244803" y="807035"/>
                      <a:pt x="1240040" y="845135"/>
                    </a:cubicBezTo>
                    <a:cubicBezTo>
                      <a:pt x="1235278" y="883235"/>
                      <a:pt x="1271790" y="875297"/>
                      <a:pt x="1268615" y="883235"/>
                    </a:cubicBezTo>
                    <a:cubicBezTo>
                      <a:pt x="1265440" y="891173"/>
                      <a:pt x="1232102" y="880060"/>
                      <a:pt x="1220990" y="892760"/>
                    </a:cubicBezTo>
                    <a:cubicBezTo>
                      <a:pt x="1209878" y="905460"/>
                      <a:pt x="1222577" y="948323"/>
                      <a:pt x="1201940" y="959435"/>
                    </a:cubicBezTo>
                    <a:cubicBezTo>
                      <a:pt x="1181303" y="970547"/>
                      <a:pt x="1139234" y="964991"/>
                      <a:pt x="1097165" y="959435"/>
                    </a:cubicBezTo>
                  </a:path>
                </a:pathLst>
              </a:custGeom>
              <a:noFill/>
              <a:ln w="25400" cmpd="sng">
                <a:solidFill>
                  <a:srgbClr val="385D8A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7" name="グループ化 25"/>
              <xdr:cNvGrpSpPr>
                <a:grpSpLocks/>
              </xdr:cNvGrpSpPr>
            </xdr:nvGrpSpPr>
            <xdr:grpSpPr>
              <a:xfrm>
                <a:off x="2279439" y="1171788"/>
                <a:ext cx="1898169" cy="2907181"/>
                <a:chOff x="2279439" y="1171575"/>
                <a:chExt cx="1898169" cy="2907394"/>
              </a:xfrm>
              <a:solidFill>
                <a:srgbClr val="FFFFFF"/>
              </a:solidFill>
            </xdr:grpSpPr>
            <xdr:grpSp>
              <xdr:nvGrpSpPr>
                <xdr:cNvPr id="8" name="グループ化 26"/>
                <xdr:cNvGrpSpPr>
                  <a:grpSpLocks/>
                </xdr:cNvGrpSpPr>
              </xdr:nvGrpSpPr>
              <xdr:grpSpPr>
                <a:xfrm>
                  <a:off x="2279439" y="1171575"/>
                  <a:ext cx="1898169" cy="2907394"/>
                  <a:chOff x="2279439" y="1171575"/>
                  <a:chExt cx="1898169" cy="2907394"/>
                </a:xfrm>
                <a:solidFill>
                  <a:srgbClr val="FFFFFF"/>
                </a:solidFill>
              </xdr:grpSpPr>
              <xdr:sp>
                <xdr:nvSpPr>
                  <xdr:cNvPr id="9" name="フリーフォーム 32"/>
                  <xdr:cNvSpPr>
                    <a:spLocks/>
                  </xdr:cNvSpPr>
                </xdr:nvSpPr>
                <xdr:spPr>
                  <a:xfrm>
                    <a:off x="2352519" y="1171575"/>
                    <a:ext cx="1409865" cy="755922"/>
                  </a:xfrm>
                  <a:custGeom>
                    <a:pathLst>
                      <a:path h="774700" w="1409700">
                        <a:moveTo>
                          <a:pt x="0" y="323850"/>
                        </a:moveTo>
                        <a:cubicBezTo>
                          <a:pt x="59531" y="288131"/>
                          <a:pt x="119063" y="252413"/>
                          <a:pt x="180975" y="276225"/>
                        </a:cubicBezTo>
                        <a:cubicBezTo>
                          <a:pt x="242887" y="300037"/>
                          <a:pt x="333375" y="427038"/>
                          <a:pt x="371475" y="466725"/>
                        </a:cubicBezTo>
                        <a:cubicBezTo>
                          <a:pt x="409575" y="506412"/>
                          <a:pt x="377825" y="504825"/>
                          <a:pt x="409575" y="514350"/>
                        </a:cubicBezTo>
                        <a:cubicBezTo>
                          <a:pt x="441325" y="523875"/>
                          <a:pt x="527050" y="520700"/>
                          <a:pt x="561975" y="523875"/>
                        </a:cubicBezTo>
                        <a:cubicBezTo>
                          <a:pt x="596900" y="527050"/>
                          <a:pt x="600075" y="514350"/>
                          <a:pt x="619125" y="533400"/>
                        </a:cubicBezTo>
                        <a:cubicBezTo>
                          <a:pt x="638175" y="552450"/>
                          <a:pt x="665163" y="615950"/>
                          <a:pt x="676275" y="638175"/>
                        </a:cubicBezTo>
                        <a:cubicBezTo>
                          <a:pt x="687387" y="660400"/>
                          <a:pt x="663575" y="661988"/>
                          <a:pt x="685800" y="666750"/>
                        </a:cubicBezTo>
                        <a:cubicBezTo>
                          <a:pt x="708025" y="671513"/>
                          <a:pt x="774700" y="668338"/>
                          <a:pt x="809625" y="666750"/>
                        </a:cubicBezTo>
                        <a:cubicBezTo>
                          <a:pt x="844550" y="665162"/>
                          <a:pt x="862013" y="642938"/>
                          <a:pt x="895350" y="657225"/>
                        </a:cubicBezTo>
                        <a:cubicBezTo>
                          <a:pt x="928687" y="671512"/>
                          <a:pt x="971550" y="774700"/>
                          <a:pt x="1009650" y="752475"/>
                        </a:cubicBezTo>
                        <a:cubicBezTo>
                          <a:pt x="1047750" y="730250"/>
                          <a:pt x="1095375" y="582612"/>
                          <a:pt x="1123950" y="523875"/>
                        </a:cubicBezTo>
                        <a:cubicBezTo>
                          <a:pt x="1152525" y="465138"/>
                          <a:pt x="1154112" y="446088"/>
                          <a:pt x="1181100" y="400050"/>
                        </a:cubicBezTo>
                        <a:cubicBezTo>
                          <a:pt x="1208088" y="354012"/>
                          <a:pt x="1268413" y="288925"/>
                          <a:pt x="1285875" y="247650"/>
                        </a:cubicBezTo>
                        <a:cubicBezTo>
                          <a:pt x="1303338" y="206375"/>
                          <a:pt x="1265238" y="193675"/>
                          <a:pt x="1285875" y="152400"/>
                        </a:cubicBezTo>
                        <a:cubicBezTo>
                          <a:pt x="1306513" y="111125"/>
                          <a:pt x="1358106" y="55562"/>
                          <a:pt x="1409700" y="0"/>
                        </a:cubicBezTo>
                      </a:path>
                    </a:pathLst>
                  </a:custGeom>
                  <a:noFill/>
                  <a:ln w="19050" cmpd="sng">
                    <a:solidFill>
                      <a:srgbClr val="595959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10" name="グループ化 33"/>
                  <xdr:cNvGrpSpPr>
                    <a:grpSpLocks/>
                  </xdr:cNvGrpSpPr>
                </xdr:nvGrpSpPr>
                <xdr:grpSpPr>
                  <a:xfrm>
                    <a:off x="2279439" y="1304588"/>
                    <a:ext cx="1898169" cy="2774381"/>
                    <a:chOff x="2279439" y="1304925"/>
                    <a:chExt cx="1898169" cy="2774044"/>
                  </a:xfrm>
                  <a:solidFill>
                    <a:srgbClr val="FFFFFF"/>
                  </a:solidFill>
                </xdr:grpSpPr>
                <xdr:sp>
                  <xdr:nvSpPr>
                    <xdr:cNvPr id="11" name="フリーフォーム 34"/>
                    <xdr:cNvSpPr>
                      <a:spLocks/>
                    </xdr:cNvSpPr>
                  </xdr:nvSpPr>
                  <xdr:spPr>
                    <a:xfrm>
                      <a:off x="2279439" y="1533784"/>
                      <a:ext cx="1898169" cy="2545185"/>
                    </a:xfrm>
                    <a:custGeom>
                      <a:pathLst>
                        <a:path h="2555875" w="1903623">
                          <a:moveTo>
                            <a:pt x="1406736" y="0"/>
                          </a:moveTo>
                          <a:cubicBezTo>
                            <a:pt x="1359111" y="43656"/>
                            <a:pt x="1311486" y="87313"/>
                            <a:pt x="1301961" y="133350"/>
                          </a:cubicBezTo>
                          <a:cubicBezTo>
                            <a:pt x="1292436" y="179388"/>
                            <a:pt x="1332123" y="220662"/>
                            <a:pt x="1349586" y="276225"/>
                          </a:cubicBezTo>
                          <a:cubicBezTo>
                            <a:pt x="1367049" y="331788"/>
                            <a:pt x="1371811" y="422275"/>
                            <a:pt x="1406736" y="466725"/>
                          </a:cubicBezTo>
                          <a:cubicBezTo>
                            <a:pt x="1441661" y="511175"/>
                            <a:pt x="1519449" y="539750"/>
                            <a:pt x="1559136" y="542925"/>
                          </a:cubicBezTo>
                          <a:cubicBezTo>
                            <a:pt x="1598823" y="546100"/>
                            <a:pt x="1635336" y="498475"/>
                            <a:pt x="1644861" y="485775"/>
                          </a:cubicBezTo>
                          <a:cubicBezTo>
                            <a:pt x="1654386" y="473075"/>
                            <a:pt x="1616286" y="474662"/>
                            <a:pt x="1616286" y="466725"/>
                          </a:cubicBezTo>
                          <a:cubicBezTo>
                            <a:pt x="1616286" y="458788"/>
                            <a:pt x="1625811" y="439737"/>
                            <a:pt x="1644861" y="438150"/>
                          </a:cubicBezTo>
                          <a:cubicBezTo>
                            <a:pt x="1663911" y="436563"/>
                            <a:pt x="1716299" y="438150"/>
                            <a:pt x="1730586" y="457200"/>
                          </a:cubicBezTo>
                          <a:cubicBezTo>
                            <a:pt x="1744874" y="476250"/>
                            <a:pt x="1716299" y="527050"/>
                            <a:pt x="1730586" y="552450"/>
                          </a:cubicBezTo>
                          <a:cubicBezTo>
                            <a:pt x="1744873" y="577850"/>
                            <a:pt x="1789323" y="588962"/>
                            <a:pt x="1816311" y="609600"/>
                          </a:cubicBezTo>
                          <a:cubicBezTo>
                            <a:pt x="1843299" y="630238"/>
                            <a:pt x="1881399" y="649288"/>
                            <a:pt x="1892511" y="676275"/>
                          </a:cubicBezTo>
                          <a:cubicBezTo>
                            <a:pt x="1903623" y="703262"/>
                            <a:pt x="1897273" y="742950"/>
                            <a:pt x="1882986" y="771525"/>
                          </a:cubicBezTo>
                          <a:cubicBezTo>
                            <a:pt x="1868699" y="800100"/>
                            <a:pt x="1806786" y="847725"/>
                            <a:pt x="1806786" y="847725"/>
                          </a:cubicBezTo>
                          <a:cubicBezTo>
                            <a:pt x="1786149" y="868362"/>
                            <a:pt x="1771861" y="890587"/>
                            <a:pt x="1759161" y="895350"/>
                          </a:cubicBezTo>
                          <a:cubicBezTo>
                            <a:pt x="1746461" y="900113"/>
                            <a:pt x="1741698" y="857250"/>
                            <a:pt x="1730586" y="876300"/>
                          </a:cubicBezTo>
                          <a:cubicBezTo>
                            <a:pt x="1719474" y="895350"/>
                            <a:pt x="1697249" y="974725"/>
                            <a:pt x="1692486" y="1009650"/>
                          </a:cubicBezTo>
                          <a:cubicBezTo>
                            <a:pt x="1687724" y="1044575"/>
                            <a:pt x="1689311" y="1069975"/>
                            <a:pt x="1702011" y="1085850"/>
                          </a:cubicBezTo>
                          <a:cubicBezTo>
                            <a:pt x="1714711" y="1101725"/>
                            <a:pt x="1760749" y="1090613"/>
                            <a:pt x="1768686" y="1104900"/>
                          </a:cubicBezTo>
                          <a:cubicBezTo>
                            <a:pt x="1776623" y="1119187"/>
                            <a:pt x="1743286" y="1152525"/>
                            <a:pt x="1749636" y="1171575"/>
                          </a:cubicBezTo>
                          <a:cubicBezTo>
                            <a:pt x="1755986" y="1190625"/>
                            <a:pt x="1805199" y="1206500"/>
                            <a:pt x="1806786" y="1219200"/>
                          </a:cubicBezTo>
                          <a:cubicBezTo>
                            <a:pt x="1808373" y="1231900"/>
                            <a:pt x="1775036" y="1230313"/>
                            <a:pt x="1759161" y="1247775"/>
                          </a:cubicBezTo>
                          <a:cubicBezTo>
                            <a:pt x="1743286" y="1265237"/>
                            <a:pt x="1725823" y="1309688"/>
                            <a:pt x="1711536" y="1323975"/>
                          </a:cubicBezTo>
                          <a:cubicBezTo>
                            <a:pt x="1697249" y="1338262"/>
                            <a:pt x="1681373" y="1320800"/>
                            <a:pt x="1673436" y="1333500"/>
                          </a:cubicBezTo>
                          <a:cubicBezTo>
                            <a:pt x="1665499" y="1346200"/>
                            <a:pt x="1660736" y="1365250"/>
                            <a:pt x="1663911" y="1400175"/>
                          </a:cubicBezTo>
                          <a:cubicBezTo>
                            <a:pt x="1667086" y="1435100"/>
                            <a:pt x="1684549" y="1487488"/>
                            <a:pt x="1692486" y="1543050"/>
                          </a:cubicBezTo>
                          <a:cubicBezTo>
                            <a:pt x="1700423" y="1598612"/>
                            <a:pt x="1735349" y="1724025"/>
                            <a:pt x="1711536" y="1733550"/>
                          </a:cubicBezTo>
                          <a:cubicBezTo>
                            <a:pt x="1687724" y="1743075"/>
                            <a:pt x="1589299" y="1619250"/>
                            <a:pt x="1549611" y="1600200"/>
                          </a:cubicBezTo>
                          <a:cubicBezTo>
                            <a:pt x="1509923" y="1581150"/>
                            <a:pt x="1498811" y="1619250"/>
                            <a:pt x="1473411" y="1619250"/>
                          </a:cubicBezTo>
                          <a:cubicBezTo>
                            <a:pt x="1448011" y="1619250"/>
                            <a:pt x="1416261" y="1595438"/>
                            <a:pt x="1397211" y="1600200"/>
                          </a:cubicBezTo>
                          <a:cubicBezTo>
                            <a:pt x="1378161" y="1604962"/>
                            <a:pt x="1370223" y="1638300"/>
                            <a:pt x="1359111" y="1647825"/>
                          </a:cubicBezTo>
                          <a:cubicBezTo>
                            <a:pt x="1347998" y="1657350"/>
                            <a:pt x="1346411" y="1652588"/>
                            <a:pt x="1330536" y="1657350"/>
                          </a:cubicBezTo>
                          <a:cubicBezTo>
                            <a:pt x="1314661" y="1662112"/>
                            <a:pt x="1313073" y="1647825"/>
                            <a:pt x="1263861" y="1676400"/>
                          </a:cubicBezTo>
                          <a:cubicBezTo>
                            <a:pt x="1214648" y="1704975"/>
                            <a:pt x="1084473" y="1804988"/>
                            <a:pt x="1035261" y="1828800"/>
                          </a:cubicBezTo>
                          <a:cubicBezTo>
                            <a:pt x="986048" y="1852613"/>
                            <a:pt x="984461" y="1824037"/>
                            <a:pt x="968586" y="1819275"/>
                          </a:cubicBezTo>
                          <a:cubicBezTo>
                            <a:pt x="952711" y="1814513"/>
                            <a:pt x="955886" y="1803400"/>
                            <a:pt x="940011" y="1800225"/>
                          </a:cubicBezTo>
                          <a:cubicBezTo>
                            <a:pt x="924136" y="1797050"/>
                            <a:pt x="886036" y="1787525"/>
                            <a:pt x="873336" y="1800225"/>
                          </a:cubicBezTo>
                          <a:cubicBezTo>
                            <a:pt x="860636" y="1812925"/>
                            <a:pt x="865398" y="1857375"/>
                            <a:pt x="863811" y="1876425"/>
                          </a:cubicBezTo>
                          <a:cubicBezTo>
                            <a:pt x="862224" y="1895475"/>
                            <a:pt x="874923" y="1906588"/>
                            <a:pt x="863811" y="1914525"/>
                          </a:cubicBezTo>
                          <a:cubicBezTo>
                            <a:pt x="852698" y="1922463"/>
                            <a:pt x="819361" y="1922463"/>
                            <a:pt x="797136" y="1924050"/>
                          </a:cubicBezTo>
                          <a:cubicBezTo>
                            <a:pt x="774911" y="1925637"/>
                            <a:pt x="736811" y="1909762"/>
                            <a:pt x="730461" y="1924050"/>
                          </a:cubicBezTo>
                          <a:cubicBezTo>
                            <a:pt x="724111" y="1938338"/>
                            <a:pt x="751099" y="1978025"/>
                            <a:pt x="759036" y="2009775"/>
                          </a:cubicBezTo>
                          <a:cubicBezTo>
                            <a:pt x="766973" y="2041525"/>
                            <a:pt x="766974" y="2097088"/>
                            <a:pt x="778086" y="2114550"/>
                          </a:cubicBezTo>
                          <a:cubicBezTo>
                            <a:pt x="789198" y="2132012"/>
                            <a:pt x="808248" y="2111375"/>
                            <a:pt x="825711" y="2114550"/>
                          </a:cubicBezTo>
                          <a:cubicBezTo>
                            <a:pt x="843173" y="2117725"/>
                            <a:pt x="884448" y="2119313"/>
                            <a:pt x="882861" y="2133600"/>
                          </a:cubicBezTo>
                          <a:cubicBezTo>
                            <a:pt x="881274" y="2147887"/>
                            <a:pt x="825711" y="2174875"/>
                            <a:pt x="816186" y="2200275"/>
                          </a:cubicBezTo>
                          <a:cubicBezTo>
                            <a:pt x="806661" y="2225675"/>
                            <a:pt x="825711" y="2260600"/>
                            <a:pt x="825711" y="2286000"/>
                          </a:cubicBezTo>
                          <a:cubicBezTo>
                            <a:pt x="825711" y="2311400"/>
                            <a:pt x="828886" y="2330450"/>
                            <a:pt x="816186" y="2352675"/>
                          </a:cubicBezTo>
                          <a:cubicBezTo>
                            <a:pt x="803486" y="2374900"/>
                            <a:pt x="774911" y="2401887"/>
                            <a:pt x="749511" y="2419350"/>
                          </a:cubicBezTo>
                          <a:cubicBezTo>
                            <a:pt x="724111" y="2436813"/>
                            <a:pt x="684423" y="2460625"/>
                            <a:pt x="663786" y="2457450"/>
                          </a:cubicBezTo>
                          <a:cubicBezTo>
                            <a:pt x="643148" y="2454275"/>
                            <a:pt x="639973" y="2397125"/>
                            <a:pt x="625686" y="2400300"/>
                          </a:cubicBezTo>
                          <a:cubicBezTo>
                            <a:pt x="611399" y="2403475"/>
                            <a:pt x="606636" y="2468562"/>
                            <a:pt x="578061" y="2476500"/>
                          </a:cubicBezTo>
                          <a:cubicBezTo>
                            <a:pt x="549486" y="2484438"/>
                            <a:pt x="482811" y="2455863"/>
                            <a:pt x="454236" y="2447925"/>
                          </a:cubicBezTo>
                          <a:cubicBezTo>
                            <a:pt x="425661" y="2439987"/>
                            <a:pt x="425661" y="2439987"/>
                            <a:pt x="406611" y="2428875"/>
                          </a:cubicBezTo>
                          <a:cubicBezTo>
                            <a:pt x="387561" y="2417763"/>
                            <a:pt x="362161" y="2390775"/>
                            <a:pt x="339936" y="2381250"/>
                          </a:cubicBezTo>
                          <a:cubicBezTo>
                            <a:pt x="317711" y="2371725"/>
                            <a:pt x="305011" y="2359025"/>
                            <a:pt x="273261" y="2371725"/>
                          </a:cubicBezTo>
                          <a:cubicBezTo>
                            <a:pt x="241511" y="2384425"/>
                            <a:pt x="176423" y="2435225"/>
                            <a:pt x="149436" y="2457450"/>
                          </a:cubicBezTo>
                          <a:cubicBezTo>
                            <a:pt x="122449" y="2479675"/>
                            <a:pt x="127211" y="2497138"/>
                            <a:pt x="111336" y="2505075"/>
                          </a:cubicBezTo>
                          <a:cubicBezTo>
                            <a:pt x="95461" y="2513012"/>
                            <a:pt x="71648" y="2498725"/>
                            <a:pt x="54186" y="2505075"/>
                          </a:cubicBezTo>
                          <a:cubicBezTo>
                            <a:pt x="36724" y="2511425"/>
                            <a:pt x="14498" y="2555875"/>
                            <a:pt x="6561" y="2543175"/>
                          </a:cubicBezTo>
                          <a:cubicBezTo>
                            <a:pt x="-1376" y="2530475"/>
                            <a:pt x="-2964" y="2460625"/>
                            <a:pt x="6561" y="2428875"/>
                          </a:cubicBezTo>
                          <a:cubicBezTo>
                            <a:pt x="16086" y="2397125"/>
                            <a:pt x="52599" y="2381250"/>
                            <a:pt x="63711" y="2352675"/>
                          </a:cubicBezTo>
                          <a:cubicBezTo>
                            <a:pt x="74823" y="2324100"/>
                            <a:pt x="60536" y="2273300"/>
                            <a:pt x="73236" y="2257425"/>
                          </a:cubicBezTo>
                          <a:cubicBezTo>
                            <a:pt x="85936" y="2241550"/>
                            <a:pt x="128799" y="2279650"/>
                            <a:pt x="139911" y="2257425"/>
                          </a:cubicBezTo>
                          <a:cubicBezTo>
                            <a:pt x="151023" y="2235200"/>
                            <a:pt x="143086" y="2154238"/>
                            <a:pt x="139911" y="2124075"/>
                          </a:cubicBezTo>
                          <a:cubicBezTo>
                            <a:pt x="136736" y="2093912"/>
                            <a:pt x="120861" y="2109787"/>
                            <a:pt x="120861" y="2076450"/>
                          </a:cubicBezTo>
                          <a:cubicBezTo>
                            <a:pt x="120861" y="2043113"/>
                            <a:pt x="144673" y="1957387"/>
                            <a:pt x="139911" y="1924050"/>
                          </a:cubicBezTo>
                          <a:cubicBezTo>
                            <a:pt x="135149" y="1890713"/>
                            <a:pt x="100223" y="1903412"/>
                            <a:pt x="92286" y="1876425"/>
                          </a:cubicBezTo>
                          <a:cubicBezTo>
                            <a:pt x="84349" y="1849438"/>
                            <a:pt x="89111" y="1789113"/>
                            <a:pt x="92286" y="1762125"/>
                          </a:cubicBezTo>
                          <a:cubicBezTo>
                            <a:pt x="95461" y="1735137"/>
                            <a:pt x="100224" y="1751012"/>
                            <a:pt x="111336" y="1714500"/>
                          </a:cubicBezTo>
                          <a:cubicBezTo>
                            <a:pt x="122448" y="1677988"/>
                            <a:pt x="149436" y="1582738"/>
                            <a:pt x="158961" y="1543050"/>
                          </a:cubicBezTo>
                          <a:cubicBezTo>
                            <a:pt x="168486" y="1503363"/>
                            <a:pt x="170074" y="1500188"/>
                            <a:pt x="168486" y="1476375"/>
                          </a:cubicBezTo>
                          <a:cubicBezTo>
                            <a:pt x="166898" y="1452562"/>
                            <a:pt x="149436" y="1423987"/>
                            <a:pt x="149436" y="1400175"/>
                          </a:cubicBezTo>
                          <a:cubicBezTo>
                            <a:pt x="149436" y="1376363"/>
                            <a:pt x="160549" y="1350962"/>
                            <a:pt x="168486" y="1333500"/>
                          </a:cubicBezTo>
                          <a:cubicBezTo>
                            <a:pt x="176423" y="1316038"/>
                            <a:pt x="195474" y="1314450"/>
                            <a:pt x="197061" y="1295400"/>
                          </a:cubicBezTo>
                          <a:cubicBezTo>
                            <a:pt x="198648" y="1276350"/>
                            <a:pt x="181186" y="1241425"/>
                            <a:pt x="178011" y="1219200"/>
                          </a:cubicBezTo>
                          <a:cubicBezTo>
                            <a:pt x="174836" y="1196975"/>
                            <a:pt x="184361" y="1184275"/>
                            <a:pt x="178011" y="1162050"/>
                          </a:cubicBezTo>
                          <a:cubicBezTo>
                            <a:pt x="171661" y="1139825"/>
                            <a:pt x="144673" y="1111250"/>
                            <a:pt x="139911" y="1085850"/>
                          </a:cubicBezTo>
                          <a:cubicBezTo>
                            <a:pt x="135149" y="1060450"/>
                            <a:pt x="155786" y="1044575"/>
                            <a:pt x="149436" y="1009650"/>
                          </a:cubicBezTo>
                          <a:cubicBezTo>
                            <a:pt x="143086" y="974725"/>
                            <a:pt x="104986" y="914400"/>
                            <a:pt x="101811" y="876300"/>
                          </a:cubicBezTo>
                          <a:cubicBezTo>
                            <a:pt x="98636" y="838200"/>
                            <a:pt x="125623" y="811213"/>
                            <a:pt x="130386" y="781050"/>
                          </a:cubicBezTo>
                          <a:cubicBezTo>
                            <a:pt x="135148" y="750888"/>
                            <a:pt x="120861" y="712788"/>
                            <a:pt x="130386" y="695325"/>
                          </a:cubicBezTo>
                          <a:cubicBezTo>
                            <a:pt x="139911" y="677863"/>
                            <a:pt x="179599" y="685800"/>
                            <a:pt x="187536" y="676275"/>
                          </a:cubicBezTo>
                          <a:cubicBezTo>
                            <a:pt x="195473" y="666750"/>
                            <a:pt x="182774" y="650875"/>
                            <a:pt x="178011" y="638175"/>
                          </a:cubicBezTo>
                          <a:cubicBezTo>
                            <a:pt x="173248" y="625475"/>
                            <a:pt x="166104" y="612775"/>
                            <a:pt x="158961" y="600075"/>
                          </a:cubicBezTo>
                        </a:path>
                      </a:pathLst>
                    </a:custGeom>
                    <a:noFill/>
                    <a:ln w="25400" cmpd="sng">
                      <a:solidFill>
                        <a:srgbClr val="385D8A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12" name="フリーフォーム 35"/>
                    <xdr:cNvSpPr>
                      <a:spLocks/>
                    </xdr:cNvSpPr>
                  </xdr:nvSpPr>
                  <xdr:spPr>
                    <a:xfrm>
                      <a:off x="2400447" y="1304925"/>
                      <a:ext cx="219239" cy="38143"/>
                    </a:xfrm>
                    <a:custGeom>
                      <a:pathLst>
                        <a:path h="41275" w="219075">
                          <a:moveTo>
                            <a:pt x="0" y="0"/>
                          </a:moveTo>
                          <a:cubicBezTo>
                            <a:pt x="24606" y="17462"/>
                            <a:pt x="49213" y="34925"/>
                            <a:pt x="85725" y="38100"/>
                          </a:cubicBezTo>
                          <a:cubicBezTo>
                            <a:pt x="122237" y="41275"/>
                            <a:pt x="219075" y="19050"/>
                            <a:pt x="219075" y="19050"/>
                          </a:cubicBezTo>
                          <a:lnTo>
                            <a:pt x="219075" y="19050"/>
                          </a:lnTo>
                        </a:path>
                      </a:pathLst>
                    </a:custGeom>
                    <a:noFill/>
                    <a:ln w="25400" cmpd="sng">
                      <a:solidFill>
                        <a:srgbClr val="385D8A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13" name="フリーフォーム 36"/>
                    <xdr:cNvSpPr>
                      <a:spLocks/>
                    </xdr:cNvSpPr>
                  </xdr:nvSpPr>
                  <xdr:spPr>
                    <a:xfrm>
                      <a:off x="2779132" y="1695372"/>
                      <a:ext cx="288047" cy="1762211"/>
                    </a:xfrm>
                    <a:custGeom>
                      <a:pathLst>
                        <a:path h="1762125" w="287826">
                          <a:moveTo>
                            <a:pt x="106851" y="0"/>
                          </a:moveTo>
                          <a:cubicBezTo>
                            <a:pt x="118757" y="45244"/>
                            <a:pt x="130663" y="90488"/>
                            <a:pt x="125901" y="123825"/>
                          </a:cubicBezTo>
                          <a:cubicBezTo>
                            <a:pt x="121139" y="157162"/>
                            <a:pt x="92563" y="173038"/>
                            <a:pt x="78276" y="200025"/>
                          </a:cubicBezTo>
                          <a:cubicBezTo>
                            <a:pt x="63988" y="227013"/>
                            <a:pt x="40176" y="285750"/>
                            <a:pt x="40176" y="285750"/>
                          </a:cubicBezTo>
                          <a:cubicBezTo>
                            <a:pt x="27476" y="314325"/>
                            <a:pt x="-9037" y="315912"/>
                            <a:pt x="2076" y="371475"/>
                          </a:cubicBezTo>
                          <a:cubicBezTo>
                            <a:pt x="13189" y="427038"/>
                            <a:pt x="76688" y="536575"/>
                            <a:pt x="106851" y="619125"/>
                          </a:cubicBezTo>
                          <a:cubicBezTo>
                            <a:pt x="137014" y="701675"/>
                            <a:pt x="175114" y="776288"/>
                            <a:pt x="183051" y="866775"/>
                          </a:cubicBezTo>
                          <a:cubicBezTo>
                            <a:pt x="190989" y="957263"/>
                            <a:pt x="171938" y="1101725"/>
                            <a:pt x="154476" y="1162050"/>
                          </a:cubicBezTo>
                          <a:cubicBezTo>
                            <a:pt x="137014" y="1222375"/>
                            <a:pt x="92563" y="1198563"/>
                            <a:pt x="78276" y="1228725"/>
                          </a:cubicBezTo>
                          <a:cubicBezTo>
                            <a:pt x="63989" y="1258887"/>
                            <a:pt x="41764" y="1279525"/>
                            <a:pt x="68751" y="1343025"/>
                          </a:cubicBezTo>
                          <a:cubicBezTo>
                            <a:pt x="95738" y="1406525"/>
                            <a:pt x="203688" y="1539875"/>
                            <a:pt x="240201" y="1609725"/>
                          </a:cubicBezTo>
                          <a:cubicBezTo>
                            <a:pt x="276714" y="1679575"/>
                            <a:pt x="282270" y="1720850"/>
                            <a:pt x="287826" y="1762125"/>
                          </a:cubicBezTo>
                        </a:path>
                      </a:pathLst>
                    </a:custGeom>
                    <a:noFill/>
                    <a:ln w="19050" cmpd="sng">
                      <a:solidFill>
                        <a:srgbClr val="595959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14" name="フリーフォーム 37"/>
                    <xdr:cNvSpPr>
                      <a:spLocks/>
                    </xdr:cNvSpPr>
                  </xdr:nvSpPr>
                  <xdr:spPr>
                    <a:xfrm>
                      <a:off x="3114633" y="2114252"/>
                      <a:ext cx="323638" cy="1237917"/>
                    </a:xfrm>
                    <a:custGeom>
                      <a:pathLst>
                        <a:path h="1238250" w="323860">
                          <a:moveTo>
                            <a:pt x="323860" y="0"/>
                          </a:moveTo>
                          <a:cubicBezTo>
                            <a:pt x="304016" y="49212"/>
                            <a:pt x="284172" y="98425"/>
                            <a:pt x="238135" y="114300"/>
                          </a:cubicBezTo>
                          <a:cubicBezTo>
                            <a:pt x="192097" y="130175"/>
                            <a:pt x="84147" y="74613"/>
                            <a:pt x="47635" y="95250"/>
                          </a:cubicBezTo>
                          <a:cubicBezTo>
                            <a:pt x="11122" y="115888"/>
                            <a:pt x="25410" y="204788"/>
                            <a:pt x="19060" y="238125"/>
                          </a:cubicBezTo>
                          <a:cubicBezTo>
                            <a:pt x="12710" y="271463"/>
                            <a:pt x="11122" y="280988"/>
                            <a:pt x="9535" y="295275"/>
                          </a:cubicBezTo>
                          <a:cubicBezTo>
                            <a:pt x="7948" y="309562"/>
                            <a:pt x="-11103" y="315913"/>
                            <a:pt x="9535" y="323850"/>
                          </a:cubicBezTo>
                          <a:cubicBezTo>
                            <a:pt x="30172" y="331788"/>
                            <a:pt x="106373" y="311150"/>
                            <a:pt x="133360" y="342900"/>
                          </a:cubicBezTo>
                          <a:cubicBezTo>
                            <a:pt x="160347" y="374650"/>
                            <a:pt x="165110" y="473075"/>
                            <a:pt x="171460" y="514350"/>
                          </a:cubicBezTo>
                          <a:cubicBezTo>
                            <a:pt x="177810" y="555625"/>
                            <a:pt x="160348" y="547688"/>
                            <a:pt x="171460" y="590550"/>
                          </a:cubicBezTo>
                          <a:cubicBezTo>
                            <a:pt x="182572" y="633412"/>
                            <a:pt x="231785" y="663575"/>
                            <a:pt x="238135" y="771525"/>
                          </a:cubicBezTo>
                          <a:cubicBezTo>
                            <a:pt x="244485" y="879475"/>
                            <a:pt x="227022" y="1058862"/>
                            <a:pt x="209560" y="1238250"/>
                          </a:cubicBezTo>
                        </a:path>
                      </a:pathLst>
                    </a:custGeom>
                    <a:noFill/>
                    <a:ln w="19050" cmpd="sng">
                      <a:solidFill>
                        <a:srgbClr val="595959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</xdr:grpSp>
            <xdr:sp>
              <xdr:nvSpPr>
                <xdr:cNvPr id="15" name="テキスト ボックス 27"/>
                <xdr:cNvSpPr txBox="1">
                  <a:spLocks noChangeArrowheads="1"/>
                </xdr:cNvSpPr>
              </xdr:nvSpPr>
              <xdr:spPr>
                <a:xfrm>
                  <a:off x="2908207" y="1280602"/>
                  <a:ext cx="409055" cy="15263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旧志度町</a:t>
                  </a:r>
                </a:p>
              </xdr:txBody>
            </xdr:sp>
            <xdr:sp>
              <xdr:nvSpPr>
                <xdr:cNvPr id="16" name="テキスト ボックス 28"/>
                <xdr:cNvSpPr txBox="1">
                  <a:spLocks noChangeArrowheads="1"/>
                </xdr:cNvSpPr>
              </xdr:nvSpPr>
              <xdr:spPr>
                <a:xfrm>
                  <a:off x="3579685" y="2065599"/>
                  <a:ext cx="402886" cy="15263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旧津田町</a:t>
                  </a:r>
                </a:p>
              </xdr:txBody>
            </xdr:sp>
            <xdr:sp>
              <xdr:nvSpPr>
                <xdr:cNvPr id="17" name="テキスト ボックス 29"/>
                <xdr:cNvSpPr txBox="1">
                  <a:spLocks noChangeArrowheads="1"/>
                </xdr:cNvSpPr>
              </xdr:nvSpPr>
              <xdr:spPr>
                <a:xfrm>
                  <a:off x="3439220" y="2603467"/>
                  <a:ext cx="402886" cy="15263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>
                  <a:spAutoFit/>
                </a:bodyPr>
                <a:p>
                  <a:pPr algn="l">
                    <a:defRPr/>
                  </a:pPr>
                  <a:r>
                    <a: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旧大川町</a:t>
                  </a:r>
                </a:p>
              </xdr:txBody>
            </xdr:sp>
            <xdr:sp>
              <xdr:nvSpPr>
                <xdr:cNvPr id="18" name="テキスト ボックス 30"/>
                <xdr:cNvSpPr txBox="1">
                  <a:spLocks noChangeArrowheads="1"/>
                </xdr:cNvSpPr>
              </xdr:nvSpPr>
              <xdr:spPr>
                <a:xfrm>
                  <a:off x="2877362" y="2581661"/>
                  <a:ext cx="152803" cy="54513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vert="wordArtVertRtl">
                  <a:spAutoFit/>
                </a:bodyPr>
                <a:p>
                  <a:pPr algn="r">
                    <a:defRPr/>
                  </a:pPr>
                  <a:r>
                    <a: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旧寒川町</a:t>
                  </a:r>
                </a:p>
              </xdr:txBody>
            </xdr:sp>
            <xdr:sp>
              <xdr:nvSpPr>
                <xdr:cNvPr id="19" name="テキスト ボックス 31"/>
                <xdr:cNvSpPr txBox="1">
                  <a:spLocks noChangeArrowheads="1"/>
                </xdr:cNvSpPr>
              </xdr:nvSpPr>
              <xdr:spPr>
                <a:xfrm>
                  <a:off x="2413734" y="2349070"/>
                  <a:ext cx="158497" cy="53786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vert="wordArtVertRtl">
                  <a:spAutoFit/>
                </a:bodyPr>
                <a:p>
                  <a:pPr algn="r">
                    <a:defRPr/>
                  </a:pPr>
                  <a:r>
                    <a: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旧長尾町</a:t>
                  </a:r>
                </a:p>
              </xdr:txBody>
            </xdr:sp>
          </xdr:grpSp>
        </xdr:grpSp>
        <xdr:sp>
          <xdr:nvSpPr>
            <xdr:cNvPr id="20" name="フリーフォーム 23"/>
            <xdr:cNvSpPr>
              <a:spLocks/>
            </xdr:cNvSpPr>
          </xdr:nvSpPr>
          <xdr:spPr>
            <a:xfrm>
              <a:off x="2237602" y="1305121"/>
              <a:ext cx="200791" cy="850542"/>
            </a:xfrm>
            <a:custGeom>
              <a:pathLst>
                <a:path h="866775" w="200798">
                  <a:moveTo>
                    <a:pt x="172223" y="0"/>
                  </a:moveTo>
                  <a:cubicBezTo>
                    <a:pt x="163491" y="11112"/>
                    <a:pt x="154760" y="22225"/>
                    <a:pt x="143648" y="57150"/>
                  </a:cubicBezTo>
                  <a:cubicBezTo>
                    <a:pt x="132535" y="92075"/>
                    <a:pt x="129360" y="155575"/>
                    <a:pt x="105548" y="209550"/>
                  </a:cubicBezTo>
                  <a:cubicBezTo>
                    <a:pt x="81736" y="263525"/>
                    <a:pt x="8710" y="341313"/>
                    <a:pt x="773" y="381000"/>
                  </a:cubicBezTo>
                  <a:cubicBezTo>
                    <a:pt x="-7164" y="420687"/>
                    <a:pt x="48398" y="420688"/>
                    <a:pt x="57923" y="447675"/>
                  </a:cubicBezTo>
                  <a:cubicBezTo>
                    <a:pt x="67448" y="474662"/>
                    <a:pt x="51573" y="523875"/>
                    <a:pt x="57923" y="542925"/>
                  </a:cubicBezTo>
                  <a:cubicBezTo>
                    <a:pt x="64273" y="561975"/>
                    <a:pt x="103960" y="541338"/>
                    <a:pt x="96023" y="561975"/>
                  </a:cubicBezTo>
                  <a:cubicBezTo>
                    <a:pt x="88085" y="582613"/>
                    <a:pt x="16648" y="620712"/>
                    <a:pt x="10298" y="666750"/>
                  </a:cubicBezTo>
                  <a:cubicBezTo>
                    <a:pt x="3948" y="712788"/>
                    <a:pt x="38873" y="809625"/>
                    <a:pt x="57923" y="838200"/>
                  </a:cubicBezTo>
                  <a:cubicBezTo>
                    <a:pt x="76973" y="866775"/>
                    <a:pt x="124598" y="838200"/>
                    <a:pt x="124598" y="838200"/>
                  </a:cubicBezTo>
                  <a:lnTo>
                    <a:pt x="200798" y="838200"/>
                  </a:lnTo>
                </a:path>
              </a:pathLst>
            </a:custGeom>
            <a:noFill/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114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000125" y="819150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66675</xdr:rowOff>
    </xdr:from>
    <xdr:ext cx="76200" cy="95250"/>
    <xdr:sp fLocksText="0">
      <xdr:nvSpPr>
        <xdr:cNvPr id="1" name="Text Box 1"/>
        <xdr:cNvSpPr txBox="1">
          <a:spLocks noChangeArrowheads="1"/>
        </xdr:cNvSpPr>
      </xdr:nvSpPr>
      <xdr:spPr>
        <a:xfrm>
          <a:off x="1971675" y="65532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133350</xdr:rowOff>
    </xdr:from>
    <xdr:to>
      <xdr:col>1</xdr:col>
      <xdr:colOff>190500</xdr:colOff>
      <xdr:row>19</xdr:row>
      <xdr:rowOff>161925</xdr:rowOff>
    </xdr:to>
    <xdr:sp>
      <xdr:nvSpPr>
        <xdr:cNvPr id="1" name="右中かっこ 1"/>
        <xdr:cNvSpPr>
          <a:spLocks/>
        </xdr:cNvSpPr>
      </xdr:nvSpPr>
      <xdr:spPr>
        <a:xfrm>
          <a:off x="1866900" y="4076700"/>
          <a:ext cx="104775" cy="742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1144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638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953000"/>
          <a:ext cx="1657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13</xdr:row>
      <xdr:rowOff>57150</xdr:rowOff>
    </xdr:from>
    <xdr:to>
      <xdr:col>0</xdr:col>
      <xdr:colOff>257175</xdr:colOff>
      <xdr:row>14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200" y="3429000"/>
          <a:ext cx="1809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</a:t>
          </a:r>
        </a:p>
      </xdr:txBody>
    </xdr:sp>
    <xdr:clientData/>
  </xdr:twoCellAnchor>
  <xdr:twoCellAnchor>
    <xdr:from>
      <xdr:col>0</xdr:col>
      <xdr:colOff>0</xdr:colOff>
      <xdr:row>27</xdr:row>
      <xdr:rowOff>95250</xdr:rowOff>
    </xdr:from>
    <xdr:to>
      <xdr:col>0</xdr:col>
      <xdr:colOff>285750</xdr:colOff>
      <xdr:row>35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0" y="7019925"/>
          <a:ext cx="285750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平成２２年 内　訳</a:t>
          </a:r>
        </a:p>
      </xdr:txBody>
    </xdr:sp>
    <xdr:clientData/>
  </xdr:twoCellAnchor>
  <xdr:twoCellAnchor>
    <xdr:from>
      <xdr:col>0</xdr:col>
      <xdr:colOff>285750</xdr:colOff>
      <xdr:row>27</xdr:row>
      <xdr:rowOff>9525</xdr:rowOff>
    </xdr:from>
    <xdr:to>
      <xdr:col>0</xdr:col>
      <xdr:colOff>304800</xdr:colOff>
      <xdr:row>36</xdr:row>
      <xdr:rowOff>0</xdr:rowOff>
    </xdr:to>
    <xdr:sp>
      <xdr:nvSpPr>
        <xdr:cNvPr id="5" name="直線コネクタ 6"/>
        <xdr:cNvSpPr>
          <a:spLocks/>
        </xdr:cNvSpPr>
      </xdr:nvSpPr>
      <xdr:spPr>
        <a:xfrm>
          <a:off x="285750" y="6934200"/>
          <a:ext cx="1905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13</xdr:row>
      <xdr:rowOff>9525</xdr:rowOff>
    </xdr:from>
    <xdr:to>
      <xdr:col>0</xdr:col>
      <xdr:colOff>323850</xdr:colOff>
      <xdr:row>14</xdr:row>
      <xdr:rowOff>266700</xdr:rowOff>
    </xdr:to>
    <xdr:sp>
      <xdr:nvSpPr>
        <xdr:cNvPr id="6" name="直線コネクタ 9"/>
        <xdr:cNvSpPr>
          <a:spLocks/>
        </xdr:cNvSpPr>
      </xdr:nvSpPr>
      <xdr:spPr>
        <a:xfrm>
          <a:off x="323850" y="33813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63</xdr:row>
      <xdr:rowOff>95250</xdr:rowOff>
    </xdr:from>
    <xdr:to>
      <xdr:col>9</xdr:col>
      <xdr:colOff>19050</xdr:colOff>
      <xdr:row>66</xdr:row>
      <xdr:rowOff>114300</xdr:rowOff>
    </xdr:to>
    <xdr:sp>
      <xdr:nvSpPr>
        <xdr:cNvPr id="1" name="円弧 1"/>
        <xdr:cNvSpPr>
          <a:spLocks/>
        </xdr:cNvSpPr>
      </xdr:nvSpPr>
      <xdr:spPr>
        <a:xfrm rot="13500000">
          <a:off x="1209675" y="10972800"/>
          <a:ext cx="542925" cy="533400"/>
        </a:xfrm>
        <a:custGeom>
          <a:pathLst>
            <a:path stroke="0" h="545300" w="538950">
              <a:moveTo>
                <a:pt x="269475" y="0"/>
              </a:moveTo>
              <a:lnTo>
                <a:pt x="0" y="0"/>
              </a:lnTo>
              <a:close/>
            </a:path>
            <a:path fill="none" h="545300" w="538950">
              <a:moveTo>
                <a:pt x="538950" y="545300"/>
              </a:move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comments" Target="../comments9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showGridLines="0" tabSelected="1" zoomScale="90" zoomScaleNormal="90" zoomScalePageLayoutView="0" workbookViewId="0" topLeftCell="A1">
      <selection activeCell="F31" sqref="F31"/>
    </sheetView>
  </sheetViews>
  <sheetFormatPr defaultColWidth="6.625" defaultRowHeight="16.5" customHeight="1"/>
  <cols>
    <col min="1" max="1" width="17.25390625" style="717" customWidth="1"/>
    <col min="2" max="2" width="35.625" style="717" customWidth="1"/>
    <col min="3" max="3" width="13.75390625" style="717" customWidth="1"/>
    <col min="4" max="4" width="13.75390625" style="719" customWidth="1"/>
    <col min="5" max="5" width="2.75390625" style="719" customWidth="1"/>
    <col min="6" max="255" width="6.625" style="719" customWidth="1"/>
    <col min="256" max="16384" width="6.625" style="719" customWidth="1"/>
  </cols>
  <sheetData>
    <row r="1" spans="1:4" ht="17.25" customHeight="1">
      <c r="A1" s="2499" t="s">
        <v>1707</v>
      </c>
      <c r="B1" s="2499"/>
      <c r="C1" s="2499"/>
      <c r="D1" s="2499"/>
    </row>
    <row r="2" spans="1:4" ht="25.5" customHeight="1" thickBot="1">
      <c r="A2" s="2500"/>
      <c r="B2" s="2500"/>
      <c r="C2" s="2500"/>
      <c r="D2" s="2500"/>
    </row>
    <row r="3" spans="1:5" ht="21" customHeight="1" thickBot="1">
      <c r="A3" s="1697" t="s">
        <v>1708</v>
      </c>
      <c r="B3" s="2501" t="s">
        <v>1709</v>
      </c>
      <c r="C3" s="2502"/>
      <c r="D3" s="2502"/>
      <c r="E3" s="1698"/>
    </row>
    <row r="4" spans="1:5" ht="18.75" customHeight="1">
      <c r="A4" s="1699">
        <v>36150</v>
      </c>
      <c r="B4" s="2495" t="s">
        <v>3290</v>
      </c>
      <c r="C4" s="2496"/>
      <c r="D4" s="2496"/>
      <c r="E4" s="2496"/>
    </row>
    <row r="5" spans="1:5" ht="18.75" customHeight="1">
      <c r="A5" s="1700">
        <v>36297</v>
      </c>
      <c r="B5" s="2495" t="s">
        <v>3291</v>
      </c>
      <c r="C5" s="2496"/>
      <c r="D5" s="2496"/>
      <c r="E5" s="1701"/>
    </row>
    <row r="6" spans="1:5" ht="37.5" customHeight="1">
      <c r="A6" s="1702">
        <v>36445</v>
      </c>
      <c r="B6" s="2493" t="s">
        <v>3293</v>
      </c>
      <c r="C6" s="2494"/>
      <c r="D6" s="2494"/>
      <c r="E6" s="1701"/>
    </row>
    <row r="7" spans="1:5" ht="18.75" customHeight="1">
      <c r="A7" s="1700">
        <v>36617</v>
      </c>
      <c r="B7" s="2495" t="s">
        <v>3292</v>
      </c>
      <c r="C7" s="2496"/>
      <c r="D7" s="2496"/>
      <c r="E7" s="1701"/>
    </row>
    <row r="8" spans="1:5" ht="18.75" customHeight="1">
      <c r="A8" s="1700">
        <v>37123</v>
      </c>
      <c r="B8" s="2495" t="s">
        <v>2782</v>
      </c>
      <c r="C8" s="2496"/>
      <c r="D8" s="2496"/>
      <c r="E8" s="1701"/>
    </row>
    <row r="9" spans="1:5" ht="18.75" customHeight="1">
      <c r="A9" s="1700">
        <v>37189</v>
      </c>
      <c r="B9" s="1703" t="s">
        <v>2829</v>
      </c>
      <c r="C9" s="1704"/>
      <c r="D9" s="1704"/>
      <c r="E9" s="1701"/>
    </row>
    <row r="10" spans="1:5" ht="18.75" customHeight="1" thickBot="1">
      <c r="A10" s="1705">
        <v>37347</v>
      </c>
      <c r="B10" s="2497" t="s">
        <v>2828</v>
      </c>
      <c r="C10" s="2498"/>
      <c r="D10" s="2498"/>
      <c r="E10" s="1701"/>
    </row>
    <row r="11" spans="1:5" ht="16.5" customHeight="1" thickBot="1">
      <c r="A11" s="1706"/>
      <c r="B11" s="1706"/>
      <c r="C11" s="1706"/>
      <c r="D11" s="1713" t="s">
        <v>2832</v>
      </c>
      <c r="E11" s="1698"/>
    </row>
    <row r="12" spans="1:5" ht="21" customHeight="1" thickBot="1">
      <c r="A12" s="1707" t="s">
        <v>1716</v>
      </c>
      <c r="B12" s="1708" t="s">
        <v>1710</v>
      </c>
      <c r="C12" s="2504" t="s">
        <v>2831</v>
      </c>
      <c r="D12" s="2505"/>
      <c r="E12" s="1698"/>
    </row>
    <row r="13" spans="1:5" ht="18.75" customHeight="1">
      <c r="A13" s="1709" t="s">
        <v>1711</v>
      </c>
      <c r="B13" s="1710" t="s">
        <v>2783</v>
      </c>
      <c r="C13" s="2506">
        <v>8226</v>
      </c>
      <c r="D13" s="2506"/>
      <c r="E13" s="1698"/>
    </row>
    <row r="14" spans="1:5" ht="18.75" customHeight="1">
      <c r="A14" s="1709" t="s">
        <v>1712</v>
      </c>
      <c r="B14" s="1710" t="s">
        <v>2784</v>
      </c>
      <c r="C14" s="2507">
        <v>6850</v>
      </c>
      <c r="D14" s="2507"/>
      <c r="E14" s="1698"/>
    </row>
    <row r="15" spans="1:5" ht="18.75" customHeight="1">
      <c r="A15" s="1709" t="s">
        <v>1713</v>
      </c>
      <c r="B15" s="1710" t="s">
        <v>2785</v>
      </c>
      <c r="C15" s="2507">
        <v>22853</v>
      </c>
      <c r="D15" s="2507"/>
      <c r="E15" s="1698"/>
    </row>
    <row r="16" spans="1:5" ht="18.75" customHeight="1">
      <c r="A16" s="1709" t="s">
        <v>1714</v>
      </c>
      <c r="B16" s="1710" t="s">
        <v>2786</v>
      </c>
      <c r="C16" s="2507">
        <v>6036</v>
      </c>
      <c r="D16" s="2507"/>
      <c r="E16" s="1698"/>
    </row>
    <row r="17" spans="1:5" ht="18.75" customHeight="1" thickBot="1">
      <c r="A17" s="1711" t="s">
        <v>1715</v>
      </c>
      <c r="B17" s="1712" t="s">
        <v>2787</v>
      </c>
      <c r="C17" s="2503">
        <v>13480</v>
      </c>
      <c r="D17" s="2503"/>
      <c r="E17" s="1698"/>
    </row>
    <row r="18" ht="16.5" customHeight="1">
      <c r="A18" s="717" t="s">
        <v>3294</v>
      </c>
    </row>
    <row r="26" spans="2:255" s="717" customFormat="1" ht="16.5" customHeight="1">
      <c r="B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19"/>
      <c r="U26" s="719"/>
      <c r="V26" s="719"/>
      <c r="W26" s="719"/>
      <c r="X26" s="719"/>
      <c r="Y26" s="719"/>
      <c r="Z26" s="719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  <c r="AT26" s="719"/>
      <c r="AU26" s="719"/>
      <c r="AV26" s="719"/>
      <c r="AW26" s="719"/>
      <c r="AX26" s="719"/>
      <c r="AY26" s="719"/>
      <c r="AZ26" s="719"/>
      <c r="BA26" s="719"/>
      <c r="BB26" s="719"/>
      <c r="BC26" s="719"/>
      <c r="BD26" s="719"/>
      <c r="BE26" s="719"/>
      <c r="BF26" s="719"/>
      <c r="BG26" s="719"/>
      <c r="BH26" s="719"/>
      <c r="BI26" s="719"/>
      <c r="BJ26" s="719"/>
      <c r="BK26" s="719"/>
      <c r="BL26" s="719"/>
      <c r="BM26" s="719"/>
      <c r="BN26" s="719"/>
      <c r="BO26" s="719"/>
      <c r="BP26" s="719"/>
      <c r="BQ26" s="719"/>
      <c r="BR26" s="719"/>
      <c r="BS26" s="719"/>
      <c r="BT26" s="719"/>
      <c r="BU26" s="719"/>
      <c r="BV26" s="719"/>
      <c r="BW26" s="719"/>
      <c r="BX26" s="719"/>
      <c r="BY26" s="719"/>
      <c r="BZ26" s="719"/>
      <c r="CA26" s="719"/>
      <c r="CB26" s="719"/>
      <c r="CC26" s="719"/>
      <c r="CD26" s="719"/>
      <c r="CE26" s="719"/>
      <c r="CF26" s="719"/>
      <c r="CG26" s="719"/>
      <c r="CH26" s="719"/>
      <c r="CI26" s="719"/>
      <c r="CJ26" s="719"/>
      <c r="CK26" s="719"/>
      <c r="CL26" s="719"/>
      <c r="CM26" s="719"/>
      <c r="CN26" s="719"/>
      <c r="CO26" s="719"/>
      <c r="CP26" s="719"/>
      <c r="CQ26" s="719"/>
      <c r="CR26" s="719"/>
      <c r="CS26" s="719"/>
      <c r="CT26" s="719"/>
      <c r="CU26" s="719"/>
      <c r="CV26" s="719"/>
      <c r="CW26" s="719"/>
      <c r="CX26" s="719"/>
      <c r="CY26" s="719"/>
      <c r="CZ26" s="719"/>
      <c r="DA26" s="719"/>
      <c r="DB26" s="719"/>
      <c r="DC26" s="719"/>
      <c r="DD26" s="719"/>
      <c r="DE26" s="719"/>
      <c r="DF26" s="719"/>
      <c r="DG26" s="719"/>
      <c r="DH26" s="719"/>
      <c r="DI26" s="719"/>
      <c r="DJ26" s="719"/>
      <c r="DK26" s="719"/>
      <c r="DL26" s="719"/>
      <c r="DM26" s="719"/>
      <c r="DN26" s="719"/>
      <c r="DO26" s="719"/>
      <c r="DP26" s="719"/>
      <c r="DQ26" s="719"/>
      <c r="DR26" s="719"/>
      <c r="DS26" s="719"/>
      <c r="DT26" s="719"/>
      <c r="DU26" s="719"/>
      <c r="DV26" s="719"/>
      <c r="DW26" s="719"/>
      <c r="DX26" s="719"/>
      <c r="DY26" s="719"/>
      <c r="DZ26" s="719"/>
      <c r="EA26" s="719"/>
      <c r="EB26" s="719"/>
      <c r="EC26" s="719"/>
      <c r="ED26" s="719"/>
      <c r="EE26" s="719"/>
      <c r="EF26" s="719"/>
      <c r="EG26" s="719"/>
      <c r="EH26" s="719"/>
      <c r="EI26" s="719"/>
      <c r="EJ26" s="719"/>
      <c r="EK26" s="719"/>
      <c r="EL26" s="719"/>
      <c r="EM26" s="719"/>
      <c r="EN26" s="719"/>
      <c r="EO26" s="719"/>
      <c r="EP26" s="719"/>
      <c r="EQ26" s="719"/>
      <c r="ER26" s="719"/>
      <c r="ES26" s="719"/>
      <c r="ET26" s="719"/>
      <c r="EU26" s="719"/>
      <c r="EV26" s="719"/>
      <c r="EW26" s="719"/>
      <c r="EX26" s="719"/>
      <c r="EY26" s="719"/>
      <c r="EZ26" s="719"/>
      <c r="FA26" s="719"/>
      <c r="FB26" s="719"/>
      <c r="FC26" s="719"/>
      <c r="FD26" s="719"/>
      <c r="FE26" s="719"/>
      <c r="FF26" s="719"/>
      <c r="FG26" s="719"/>
      <c r="FH26" s="719"/>
      <c r="FI26" s="719"/>
      <c r="FJ26" s="719"/>
      <c r="FK26" s="719"/>
      <c r="FL26" s="719"/>
      <c r="FM26" s="719"/>
      <c r="FN26" s="719"/>
      <c r="FO26" s="719"/>
      <c r="FP26" s="719"/>
      <c r="FQ26" s="719"/>
      <c r="FR26" s="719"/>
      <c r="FS26" s="719"/>
      <c r="FT26" s="719"/>
      <c r="FU26" s="719"/>
      <c r="FV26" s="719"/>
      <c r="FW26" s="719"/>
      <c r="FX26" s="719"/>
      <c r="FY26" s="719"/>
      <c r="FZ26" s="719"/>
      <c r="GA26" s="719"/>
      <c r="GB26" s="719"/>
      <c r="GC26" s="719"/>
      <c r="GD26" s="719"/>
      <c r="GE26" s="719"/>
      <c r="GF26" s="719"/>
      <c r="GG26" s="719"/>
      <c r="GH26" s="719"/>
      <c r="GI26" s="719"/>
      <c r="GJ26" s="719"/>
      <c r="GK26" s="719"/>
      <c r="GL26" s="719"/>
      <c r="GM26" s="719"/>
      <c r="GN26" s="719"/>
      <c r="GO26" s="719"/>
      <c r="GP26" s="719"/>
      <c r="GQ26" s="719"/>
      <c r="GR26" s="719"/>
      <c r="GS26" s="719"/>
      <c r="GT26" s="719"/>
      <c r="GU26" s="719"/>
      <c r="GV26" s="719"/>
      <c r="GW26" s="719"/>
      <c r="GX26" s="719"/>
      <c r="GY26" s="719"/>
      <c r="GZ26" s="719"/>
      <c r="HA26" s="719"/>
      <c r="HB26" s="719"/>
      <c r="HC26" s="719"/>
      <c r="HD26" s="719"/>
      <c r="HE26" s="719"/>
      <c r="HF26" s="719"/>
      <c r="HG26" s="719"/>
      <c r="HH26" s="719"/>
      <c r="HI26" s="719"/>
      <c r="HJ26" s="719"/>
      <c r="HK26" s="719"/>
      <c r="HL26" s="719"/>
      <c r="HM26" s="719"/>
      <c r="HN26" s="719"/>
      <c r="HO26" s="719"/>
      <c r="HP26" s="719"/>
      <c r="HQ26" s="719"/>
      <c r="HR26" s="719"/>
      <c r="HS26" s="719"/>
      <c r="HT26" s="719"/>
      <c r="HU26" s="719"/>
      <c r="HV26" s="719"/>
      <c r="HW26" s="719"/>
      <c r="HX26" s="719"/>
      <c r="HY26" s="719"/>
      <c r="HZ26" s="719"/>
      <c r="IA26" s="719"/>
      <c r="IB26" s="719"/>
      <c r="IC26" s="719"/>
      <c r="ID26" s="719"/>
      <c r="IE26" s="719"/>
      <c r="IF26" s="719"/>
      <c r="IG26" s="719"/>
      <c r="IH26" s="719"/>
      <c r="II26" s="719"/>
      <c r="IJ26" s="719"/>
      <c r="IK26" s="719"/>
      <c r="IL26" s="719"/>
      <c r="IM26" s="719"/>
      <c r="IN26" s="719"/>
      <c r="IO26" s="719"/>
      <c r="IP26" s="719"/>
      <c r="IQ26" s="719"/>
      <c r="IR26" s="719"/>
      <c r="IS26" s="719"/>
      <c r="IT26" s="719"/>
      <c r="IU26" s="719"/>
    </row>
  </sheetData>
  <sheetProtection/>
  <mergeCells count="15">
    <mergeCell ref="C17:D17"/>
    <mergeCell ref="C12:D12"/>
    <mergeCell ref="C13:D13"/>
    <mergeCell ref="C14:D14"/>
    <mergeCell ref="C15:D15"/>
    <mergeCell ref="C16:D16"/>
    <mergeCell ref="B6:D6"/>
    <mergeCell ref="B7:D7"/>
    <mergeCell ref="B10:D10"/>
    <mergeCell ref="A1:D1"/>
    <mergeCell ref="A2:D2"/>
    <mergeCell ref="B3:D3"/>
    <mergeCell ref="B4:E4"/>
    <mergeCell ref="B5:D5"/>
    <mergeCell ref="B8:D8"/>
  </mergeCells>
  <printOptions/>
  <pageMargins left="0.7874015748031497" right="0.7874015748031497" top="1.1811023622047245" bottom="0.984251968503937" header="0.3937007874015748" footer="0.5118110236220472"/>
  <pageSetup horizontalDpi="600" verticalDpi="600" orientation="portrait" paperSize="9" r:id="rId2"/>
  <headerFooter alignWithMargins="0">
    <oddFooter>&amp;C-2-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1">
      <selection activeCell="E8" sqref="E8"/>
    </sheetView>
  </sheetViews>
  <sheetFormatPr defaultColWidth="8.875" defaultRowHeight="13.5"/>
  <cols>
    <col min="1" max="1" width="4.25390625" style="761" customWidth="1"/>
    <col min="2" max="2" width="8.875" style="761" customWidth="1"/>
    <col min="3" max="3" width="27.50390625" style="764" customWidth="1"/>
    <col min="4" max="5" width="15.625" style="764" customWidth="1"/>
    <col min="6" max="16384" width="8.875" style="761" customWidth="1"/>
  </cols>
  <sheetData>
    <row r="1" spans="2:5" ht="21.75" customHeight="1">
      <c r="B1" s="1137" t="s">
        <v>2845</v>
      </c>
      <c r="C1" s="1137"/>
      <c r="D1" s="1137"/>
      <c r="E1" s="1137"/>
    </row>
    <row r="2" spans="3:5" ht="21.75" customHeight="1">
      <c r="C2" s="1137"/>
      <c r="D2" s="1137"/>
      <c r="E2" s="1137"/>
    </row>
    <row r="3" spans="4:5" ht="21" customHeight="1" thickBot="1">
      <c r="D3" s="720"/>
      <c r="E3" s="720" t="s">
        <v>2171</v>
      </c>
    </row>
    <row r="4" spans="3:5" ht="18" customHeight="1">
      <c r="C4" s="1138" t="s">
        <v>1679</v>
      </c>
      <c r="D4" s="2621" t="s">
        <v>1882</v>
      </c>
      <c r="E4" s="2623" t="s">
        <v>2172</v>
      </c>
    </row>
    <row r="5" spans="3:5" ht="18" customHeight="1" thickBot="1">
      <c r="C5" s="978" t="s">
        <v>2173</v>
      </c>
      <c r="D5" s="2622"/>
      <c r="E5" s="2624"/>
    </row>
    <row r="6" spans="3:5" ht="24" customHeight="1">
      <c r="C6" s="901" t="s">
        <v>2174</v>
      </c>
      <c r="D6" s="1139"/>
      <c r="E6" s="1508"/>
    </row>
    <row r="7" spans="3:6" ht="24" customHeight="1">
      <c r="C7" s="769" t="s">
        <v>2175</v>
      </c>
      <c r="D7" s="927">
        <v>8602</v>
      </c>
      <c r="E7" s="1509">
        <v>8189</v>
      </c>
      <c r="F7" s="1140"/>
    </row>
    <row r="8" spans="3:5" ht="24" customHeight="1">
      <c r="C8" s="769"/>
      <c r="D8" s="1141"/>
      <c r="E8" s="1510"/>
    </row>
    <row r="9" spans="3:5" ht="24" customHeight="1">
      <c r="C9" s="1745" t="s">
        <v>2176</v>
      </c>
      <c r="D9" s="1139"/>
      <c r="E9" s="1511"/>
    </row>
    <row r="10" spans="3:5" ht="24" customHeight="1">
      <c r="C10" s="769" t="s">
        <v>2177</v>
      </c>
      <c r="D10" s="927">
        <v>12229</v>
      </c>
      <c r="E10" s="1377">
        <v>11533</v>
      </c>
    </row>
    <row r="11" spans="3:5" ht="24" customHeight="1">
      <c r="C11" s="769"/>
      <c r="D11" s="1141"/>
      <c r="E11" s="1510"/>
    </row>
    <row r="12" spans="3:5" ht="24" customHeight="1">
      <c r="C12" s="1746" t="s">
        <v>2178</v>
      </c>
      <c r="D12" s="927">
        <v>55731</v>
      </c>
      <c r="E12" s="1377">
        <v>53000</v>
      </c>
    </row>
    <row r="13" spans="3:5" ht="24" customHeight="1">
      <c r="C13" s="901"/>
      <c r="D13" s="1141"/>
      <c r="E13" s="1510"/>
    </row>
    <row r="14" spans="3:5" ht="24" customHeight="1">
      <c r="C14" s="901" t="s">
        <v>2179</v>
      </c>
      <c r="D14" s="1139"/>
      <c r="E14" s="1511"/>
    </row>
    <row r="15" spans="3:5" ht="24" customHeight="1">
      <c r="C15" s="769" t="s">
        <v>2180</v>
      </c>
      <c r="D15" s="927">
        <f>D12+D7-D10</f>
        <v>52104</v>
      </c>
      <c r="E15" s="1377">
        <v>49656</v>
      </c>
    </row>
    <row r="16" spans="3:5" ht="24" customHeight="1">
      <c r="C16" s="769"/>
      <c r="D16" s="1141"/>
      <c r="E16" s="1510"/>
    </row>
    <row r="17" spans="3:5" ht="24" customHeight="1">
      <c r="C17" s="769" t="s">
        <v>2181</v>
      </c>
      <c r="D17" s="931">
        <v>15.4</v>
      </c>
      <c r="E17" s="1822">
        <v>15.5</v>
      </c>
    </row>
    <row r="18" spans="3:5" ht="24" customHeight="1">
      <c r="C18" s="901"/>
      <c r="D18" s="1142"/>
      <c r="E18" s="1512"/>
    </row>
    <row r="19" spans="3:5" ht="24" customHeight="1">
      <c r="C19" s="769" t="s">
        <v>2182</v>
      </c>
      <c r="D19" s="931">
        <v>21.9</v>
      </c>
      <c r="E19" s="1822">
        <v>21.8</v>
      </c>
    </row>
    <row r="20" spans="3:5" ht="24" customHeight="1">
      <c r="C20" s="901"/>
      <c r="D20" s="1142"/>
      <c r="E20" s="1512"/>
    </row>
    <row r="21" spans="3:5" ht="24" customHeight="1">
      <c r="C21" s="1143" t="s">
        <v>3300</v>
      </c>
      <c r="D21" s="931">
        <v>93.5</v>
      </c>
      <c r="E21" s="1822">
        <v>93.7</v>
      </c>
    </row>
    <row r="22" spans="3:5" ht="24" customHeight="1" thickBot="1">
      <c r="C22" s="2185" t="s">
        <v>3301</v>
      </c>
      <c r="D22" s="1144"/>
      <c r="E22" s="1853"/>
    </row>
    <row r="23" spans="4:5" ht="16.5" customHeight="1">
      <c r="D23" s="934"/>
      <c r="E23" s="720" t="s">
        <v>2183</v>
      </c>
    </row>
  </sheetData>
  <sheetProtection/>
  <mergeCells count="2">
    <mergeCell ref="D4:D5"/>
    <mergeCell ref="E4:E5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2"/>
  <headerFooter alignWithMargins="0">
    <oddFooter>&amp;C-12-</oddFooter>
  </headerFooter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B2:AC119"/>
  <sheetViews>
    <sheetView showGridLines="0" zoomScale="75" zoomScaleNormal="75" zoomScalePageLayoutView="0" workbookViewId="0" topLeftCell="A16">
      <selection activeCell="AB17" sqref="AB17"/>
    </sheetView>
  </sheetViews>
  <sheetFormatPr defaultColWidth="9.00390625" defaultRowHeight="13.5"/>
  <cols>
    <col min="1" max="1" width="2.75390625" style="1571" customWidth="1"/>
    <col min="2" max="2" width="4.125" style="1570" customWidth="1"/>
    <col min="3" max="3" width="2.00390625" style="1571" customWidth="1"/>
    <col min="4" max="4" width="1.75390625" style="1571" customWidth="1"/>
    <col min="5" max="5" width="4.625" style="1570" customWidth="1"/>
    <col min="6" max="6" width="1.4921875" style="1570" customWidth="1"/>
    <col min="7" max="7" width="1.4921875" style="1571" customWidth="1"/>
    <col min="8" max="9" width="2.25390625" style="1570" customWidth="1"/>
    <col min="10" max="10" width="1.4921875" style="1571" customWidth="1"/>
    <col min="11" max="11" width="1.875" style="1571" customWidth="1"/>
    <col min="12" max="12" width="4.125" style="1570" customWidth="1"/>
    <col min="13" max="13" width="1.75390625" style="1571" customWidth="1"/>
    <col min="14" max="14" width="1.75390625" style="1572" customWidth="1"/>
    <col min="15" max="16" width="2.25390625" style="1571" customWidth="1"/>
    <col min="17" max="17" width="13.625" style="1571" customWidth="1"/>
    <col min="18" max="18" width="4.00390625" style="1571" customWidth="1"/>
    <col min="19" max="19" width="13.25390625" style="1571" customWidth="1"/>
    <col min="20" max="20" width="3.50390625" style="1571" customWidth="1"/>
    <col min="21" max="21" width="25.625" style="1573" customWidth="1"/>
    <col min="22" max="22" width="60.625" style="1573" customWidth="1"/>
    <col min="23" max="23" width="3.875" style="1571" customWidth="1"/>
    <col min="24" max="24" width="6.875" style="1571" customWidth="1"/>
    <col min="25" max="25" width="3.50390625" style="1571" customWidth="1"/>
    <col min="26" max="26" width="2.75390625" style="1571" customWidth="1"/>
    <col min="27" max="35" width="6.875" style="1571" customWidth="1"/>
    <col min="36" max="16384" width="9.00390625" style="1571" customWidth="1"/>
  </cols>
  <sheetData>
    <row r="1" ht="13.5" customHeight="1"/>
    <row r="2" spans="2:25" ht="13.5" customHeight="1">
      <c r="B2" s="3858" t="s">
        <v>2933</v>
      </c>
      <c r="C2" s="3858"/>
      <c r="D2" s="3858"/>
      <c r="E2" s="3858"/>
      <c r="F2" s="3858"/>
      <c r="G2" s="3858"/>
      <c r="H2" s="3858"/>
      <c r="I2" s="3858"/>
      <c r="J2" s="3858"/>
      <c r="K2" s="3858"/>
      <c r="L2" s="3858"/>
      <c r="M2" s="3858"/>
      <c r="N2" s="3858"/>
      <c r="O2" s="3858"/>
      <c r="P2" s="3858"/>
      <c r="Q2" s="3858"/>
      <c r="R2" s="3858"/>
      <c r="S2" s="3858"/>
      <c r="T2" s="3858"/>
      <c r="U2" s="3858"/>
      <c r="V2" s="3858"/>
      <c r="W2" s="3858"/>
      <c r="X2" s="3858"/>
      <c r="Y2" s="3858"/>
    </row>
    <row r="3" spans="2:25" ht="13.5" customHeight="1">
      <c r="B3" s="3858"/>
      <c r="C3" s="3858"/>
      <c r="D3" s="3858"/>
      <c r="E3" s="3858"/>
      <c r="F3" s="3858"/>
      <c r="G3" s="3858"/>
      <c r="H3" s="3858"/>
      <c r="I3" s="3858"/>
      <c r="J3" s="3858"/>
      <c r="K3" s="3858"/>
      <c r="L3" s="3858"/>
      <c r="M3" s="3858"/>
      <c r="N3" s="3858"/>
      <c r="O3" s="3858"/>
      <c r="P3" s="3858"/>
      <c r="Q3" s="3858"/>
      <c r="R3" s="3858"/>
      <c r="S3" s="3858"/>
      <c r="T3" s="3858"/>
      <c r="U3" s="3858"/>
      <c r="V3" s="3858"/>
      <c r="W3" s="3858"/>
      <c r="X3" s="3858"/>
      <c r="Y3" s="3858"/>
    </row>
    <row r="4" spans="2:25" ht="13.5" customHeight="1">
      <c r="B4" s="3858"/>
      <c r="C4" s="3858"/>
      <c r="D4" s="3858"/>
      <c r="E4" s="3858"/>
      <c r="F4" s="3858"/>
      <c r="G4" s="3858"/>
      <c r="H4" s="3858"/>
      <c r="I4" s="3858"/>
      <c r="J4" s="3858"/>
      <c r="K4" s="3858"/>
      <c r="L4" s="3858"/>
      <c r="M4" s="3858"/>
      <c r="N4" s="3858"/>
      <c r="O4" s="3858"/>
      <c r="P4" s="3858"/>
      <c r="Q4" s="3858"/>
      <c r="R4" s="3858"/>
      <c r="S4" s="3858"/>
      <c r="T4" s="3858"/>
      <c r="U4" s="3858"/>
      <c r="V4" s="3858"/>
      <c r="W4" s="3858"/>
      <c r="X4" s="3858"/>
      <c r="Y4" s="3858"/>
    </row>
    <row r="5" spans="2:25" ht="13.5" customHeight="1">
      <c r="B5" s="1574"/>
      <c r="C5" s="1574"/>
      <c r="D5" s="1575"/>
      <c r="E5" s="1575"/>
      <c r="F5" s="1575"/>
      <c r="G5" s="1575"/>
      <c r="H5" s="1575"/>
      <c r="I5" s="1575"/>
      <c r="J5" s="1575"/>
      <c r="K5" s="1575"/>
      <c r="L5" s="1575"/>
      <c r="M5" s="1575"/>
      <c r="N5" s="1575"/>
      <c r="O5" s="1575"/>
      <c r="P5" s="1575"/>
      <c r="Q5" s="1575"/>
      <c r="R5" s="1575"/>
      <c r="S5" s="1575"/>
      <c r="T5" s="1575"/>
      <c r="U5" s="1575"/>
      <c r="V5" s="3859"/>
      <c r="W5" s="3859"/>
      <c r="X5" s="3859"/>
      <c r="Y5" s="3859"/>
    </row>
    <row r="6" ht="13.5" customHeight="1">
      <c r="V6" s="1576"/>
    </row>
    <row r="7" spans="6:25" ht="13.5" customHeight="1">
      <c r="F7" s="1571"/>
      <c r="H7" s="3860" t="s">
        <v>2575</v>
      </c>
      <c r="I7" s="3861"/>
      <c r="J7" s="3861"/>
      <c r="K7" s="3861"/>
      <c r="L7" s="3861"/>
      <c r="M7" s="3861"/>
      <c r="N7" s="3862"/>
      <c r="O7" s="3866" t="s">
        <v>2576</v>
      </c>
      <c r="P7" s="3866"/>
      <c r="Q7" s="3866"/>
      <c r="R7" s="3868" t="s">
        <v>2577</v>
      </c>
      <c r="S7" s="3869"/>
      <c r="T7" s="3868" t="s">
        <v>2578</v>
      </c>
      <c r="U7" s="3872"/>
      <c r="V7" s="3874" t="s">
        <v>2579</v>
      </c>
      <c r="W7" s="3868" t="s">
        <v>2580</v>
      </c>
      <c r="X7" s="3869"/>
      <c r="Y7" s="3872"/>
    </row>
    <row r="8" spans="6:25" ht="13.5" customHeight="1">
      <c r="F8" s="1571"/>
      <c r="H8" s="3863"/>
      <c r="I8" s="3864"/>
      <c r="J8" s="3864"/>
      <c r="K8" s="3864"/>
      <c r="L8" s="3864"/>
      <c r="M8" s="3864"/>
      <c r="N8" s="3865"/>
      <c r="O8" s="3867"/>
      <c r="P8" s="3867"/>
      <c r="Q8" s="3867"/>
      <c r="R8" s="3870"/>
      <c r="S8" s="3871"/>
      <c r="T8" s="3870"/>
      <c r="U8" s="3873"/>
      <c r="V8" s="3875"/>
      <c r="W8" s="3870"/>
      <c r="X8" s="3871"/>
      <c r="Y8" s="3873"/>
    </row>
    <row r="9" spans="12:24" ht="13.5" customHeight="1">
      <c r="L9" s="1571"/>
      <c r="N9" s="1571"/>
      <c r="O9" s="1577"/>
      <c r="P9" s="1577"/>
      <c r="Q9" s="1577"/>
      <c r="R9" s="1577"/>
      <c r="S9" s="1577"/>
      <c r="T9" s="1577"/>
      <c r="U9" s="1578"/>
      <c r="V9" s="1579"/>
      <c r="X9" s="1580"/>
    </row>
    <row r="10" spans="2:25" ht="13.5" customHeight="1">
      <c r="B10" s="3876" t="s">
        <v>2581</v>
      </c>
      <c r="E10" s="3876" t="s">
        <v>2582</v>
      </c>
      <c r="F10" s="1581"/>
      <c r="H10" s="3879" t="s">
        <v>2583</v>
      </c>
      <c r="I10" s="3880"/>
      <c r="K10" s="1582"/>
      <c r="L10" s="1583"/>
      <c r="M10" s="1582"/>
      <c r="N10" s="1584"/>
      <c r="O10" s="3731" t="s">
        <v>2584</v>
      </c>
      <c r="P10" s="3731"/>
      <c r="Q10" s="3731"/>
      <c r="R10" s="3711" t="s">
        <v>2585</v>
      </c>
      <c r="S10" s="3712"/>
      <c r="T10" s="3727" t="s">
        <v>2586</v>
      </c>
      <c r="U10" s="3728"/>
      <c r="V10" s="3744" t="s">
        <v>2587</v>
      </c>
      <c r="W10" s="1585"/>
      <c r="X10" s="1586"/>
      <c r="Y10" s="1587"/>
    </row>
    <row r="11" spans="2:25" ht="13.5" customHeight="1">
      <c r="B11" s="3877"/>
      <c r="E11" s="3877"/>
      <c r="F11" s="1581"/>
      <c r="G11" s="1579"/>
      <c r="H11" s="3881"/>
      <c r="I11" s="3882"/>
      <c r="J11" s="1588"/>
      <c r="K11" s="1589"/>
      <c r="O11" s="3731"/>
      <c r="P11" s="3731"/>
      <c r="Q11" s="3731"/>
      <c r="R11" s="3713"/>
      <c r="S11" s="3714"/>
      <c r="T11" s="3729"/>
      <c r="U11" s="3730"/>
      <c r="V11" s="3745"/>
      <c r="W11" s="3738" t="s">
        <v>2588</v>
      </c>
      <c r="X11" s="3739"/>
      <c r="Y11" s="3740"/>
    </row>
    <row r="12" spans="2:25" ht="13.5" customHeight="1">
      <c r="B12" s="3877"/>
      <c r="C12" s="1590"/>
      <c r="D12" s="1582"/>
      <c r="E12" s="3877"/>
      <c r="F12" s="1591"/>
      <c r="G12" s="1582"/>
      <c r="H12" s="3881"/>
      <c r="I12" s="3882"/>
      <c r="K12" s="1592"/>
      <c r="L12" s="1583"/>
      <c r="M12" s="1582"/>
      <c r="N12" s="1584"/>
      <c r="O12" s="3731" t="s">
        <v>2589</v>
      </c>
      <c r="P12" s="3731"/>
      <c r="Q12" s="3731"/>
      <c r="R12" s="3711" t="s">
        <v>2590</v>
      </c>
      <c r="S12" s="3712"/>
      <c r="T12" s="3844" t="s">
        <v>2591</v>
      </c>
      <c r="U12" s="3845"/>
      <c r="V12" s="3737" t="s">
        <v>2592</v>
      </c>
      <c r="W12" s="3738"/>
      <c r="X12" s="3739"/>
      <c r="Y12" s="3740"/>
    </row>
    <row r="13" spans="2:25" ht="13.5" customHeight="1">
      <c r="B13" s="3877"/>
      <c r="C13" s="1593"/>
      <c r="D13" s="1585"/>
      <c r="E13" s="3877"/>
      <c r="F13" s="1594"/>
      <c r="G13" s="1589"/>
      <c r="H13" s="3881"/>
      <c r="I13" s="3882"/>
      <c r="J13" s="1587"/>
      <c r="K13" s="1589"/>
      <c r="O13" s="3731"/>
      <c r="P13" s="3731"/>
      <c r="Q13" s="3731"/>
      <c r="R13" s="3713"/>
      <c r="S13" s="3714"/>
      <c r="T13" s="3846"/>
      <c r="U13" s="3847"/>
      <c r="V13" s="3737"/>
      <c r="W13" s="1589"/>
      <c r="X13" s="1579"/>
      <c r="Y13" s="1588"/>
    </row>
    <row r="14" spans="2:25" ht="13.5" customHeight="1">
      <c r="B14" s="3877"/>
      <c r="D14" s="1589"/>
      <c r="E14" s="3877"/>
      <c r="F14" s="1595"/>
      <c r="G14" s="1589"/>
      <c r="H14" s="3881"/>
      <c r="I14" s="3882"/>
      <c r="J14" s="1579"/>
      <c r="K14" s="1592"/>
      <c r="L14" s="1583"/>
      <c r="M14" s="1582"/>
      <c r="N14" s="1584"/>
      <c r="O14" s="3731" t="s">
        <v>2593</v>
      </c>
      <c r="P14" s="3731"/>
      <c r="Q14" s="3731"/>
      <c r="R14" s="3711" t="s">
        <v>2594</v>
      </c>
      <c r="S14" s="3712"/>
      <c r="T14" s="3844" t="s">
        <v>2595</v>
      </c>
      <c r="U14" s="3845"/>
      <c r="V14" s="3737" t="s">
        <v>2596</v>
      </c>
      <c r="W14" s="3711" t="s">
        <v>2597</v>
      </c>
      <c r="X14" s="3721"/>
      <c r="Y14" s="3712"/>
    </row>
    <row r="15" spans="2:25" ht="13.5" customHeight="1">
      <c r="B15" s="3878"/>
      <c r="D15" s="1589"/>
      <c r="E15" s="3878"/>
      <c r="F15" s="1595"/>
      <c r="G15" s="1589"/>
      <c r="H15" s="3883"/>
      <c r="I15" s="3884"/>
      <c r="J15" s="1579"/>
      <c r="K15" s="1589"/>
      <c r="O15" s="3731"/>
      <c r="P15" s="3731"/>
      <c r="Q15" s="3731"/>
      <c r="R15" s="3713"/>
      <c r="S15" s="3714"/>
      <c r="T15" s="3846"/>
      <c r="U15" s="3847"/>
      <c r="V15" s="3737"/>
      <c r="W15" s="3713"/>
      <c r="X15" s="3722"/>
      <c r="Y15" s="3714"/>
    </row>
    <row r="16" spans="4:25" ht="13.5" customHeight="1">
      <c r="D16" s="1589"/>
      <c r="E16" s="1596"/>
      <c r="F16" s="1597"/>
      <c r="I16" s="1598"/>
      <c r="J16" s="1579"/>
      <c r="K16" s="1592"/>
      <c r="L16" s="1583"/>
      <c r="M16" s="1582"/>
      <c r="N16" s="1599"/>
      <c r="O16" s="3731" t="s">
        <v>2598</v>
      </c>
      <c r="P16" s="3731"/>
      <c r="Q16" s="3732"/>
      <c r="R16" s="3711" t="s">
        <v>2599</v>
      </c>
      <c r="S16" s="3712"/>
      <c r="T16" s="3727" t="s">
        <v>2600</v>
      </c>
      <c r="U16" s="3728"/>
      <c r="V16" s="3856" t="s">
        <v>2601</v>
      </c>
      <c r="W16" s="1589"/>
      <c r="X16" s="1579"/>
      <c r="Y16" s="1588"/>
    </row>
    <row r="17" spans="2:25" ht="13.5" customHeight="1">
      <c r="B17" s="1571"/>
      <c r="D17" s="1589"/>
      <c r="E17" s="1579"/>
      <c r="F17" s="1588"/>
      <c r="I17" s="1589"/>
      <c r="J17" s="1579"/>
      <c r="K17" s="1585"/>
      <c r="L17" s="1596"/>
      <c r="M17" s="1579"/>
      <c r="N17" s="1600"/>
      <c r="O17" s="3731"/>
      <c r="P17" s="3731"/>
      <c r="Q17" s="3732"/>
      <c r="R17" s="3713"/>
      <c r="S17" s="3714"/>
      <c r="T17" s="3729"/>
      <c r="U17" s="3730"/>
      <c r="V17" s="3857"/>
      <c r="W17" s="3738" t="s">
        <v>2588</v>
      </c>
      <c r="X17" s="3739"/>
      <c r="Y17" s="3740"/>
    </row>
    <row r="18" spans="2:25" ht="13.5" customHeight="1">
      <c r="B18" s="1571"/>
      <c r="D18" s="1589"/>
      <c r="E18" s="1579"/>
      <c r="F18" s="1588"/>
      <c r="I18" s="1589"/>
      <c r="J18" s="1588"/>
      <c r="K18" s="1589"/>
      <c r="L18" s="1596"/>
      <c r="M18" s="1579"/>
      <c r="N18" s="1601"/>
      <c r="O18" s="1602"/>
      <c r="P18" s="1603"/>
      <c r="Q18" s="3842" t="s">
        <v>2602</v>
      </c>
      <c r="R18" s="3711" t="s">
        <v>2603</v>
      </c>
      <c r="S18" s="3712"/>
      <c r="T18" s="3844" t="s">
        <v>2604</v>
      </c>
      <c r="U18" s="3845"/>
      <c r="V18" s="3744" t="s">
        <v>2605</v>
      </c>
      <c r="W18" s="3738"/>
      <c r="X18" s="3739"/>
      <c r="Y18" s="3740"/>
    </row>
    <row r="19" spans="2:25" ht="13.5" customHeight="1">
      <c r="B19" s="1571"/>
      <c r="D19" s="1589"/>
      <c r="E19" s="1579"/>
      <c r="F19" s="1588"/>
      <c r="I19" s="1589"/>
      <c r="J19" s="1579"/>
      <c r="K19" s="1589"/>
      <c r="L19" s="1596"/>
      <c r="M19" s="1579"/>
      <c r="N19" s="1601"/>
      <c r="O19" s="1604"/>
      <c r="P19" s="1605"/>
      <c r="Q19" s="3843"/>
      <c r="R19" s="3713"/>
      <c r="S19" s="3714"/>
      <c r="T19" s="3846"/>
      <c r="U19" s="3847"/>
      <c r="V19" s="3745"/>
      <c r="W19" s="1589"/>
      <c r="X19" s="1579"/>
      <c r="Y19" s="1588"/>
    </row>
    <row r="20" spans="2:25" ht="16.5" customHeight="1">
      <c r="B20" s="1571"/>
      <c r="D20" s="1589"/>
      <c r="E20" s="1579"/>
      <c r="F20" s="1588"/>
      <c r="I20" s="1589"/>
      <c r="J20" s="1579"/>
      <c r="K20" s="1592"/>
      <c r="L20" s="1583"/>
      <c r="M20" s="1582"/>
      <c r="N20" s="1599"/>
      <c r="O20" s="3707" t="s">
        <v>2606</v>
      </c>
      <c r="P20" s="3723"/>
      <c r="Q20" s="3724"/>
      <c r="R20" s="3849" t="s">
        <v>2607</v>
      </c>
      <c r="S20" s="3850"/>
      <c r="T20" s="3727" t="s">
        <v>2608</v>
      </c>
      <c r="U20" s="3728"/>
      <c r="V20" s="3744" t="s">
        <v>2609</v>
      </c>
      <c r="W20" s="3711" t="s">
        <v>2610</v>
      </c>
      <c r="X20" s="3721"/>
      <c r="Y20" s="3712"/>
    </row>
    <row r="21" spans="2:25" ht="16.5" customHeight="1">
      <c r="B21" s="1571"/>
      <c r="D21" s="1589"/>
      <c r="E21" s="1579"/>
      <c r="F21" s="1588"/>
      <c r="I21" s="1589"/>
      <c r="J21" s="1579"/>
      <c r="K21" s="1579"/>
      <c r="L21" s="1596"/>
      <c r="M21" s="1579"/>
      <c r="N21" s="1600"/>
      <c r="O21" s="3709"/>
      <c r="P21" s="3725"/>
      <c r="Q21" s="3726"/>
      <c r="R21" s="3851"/>
      <c r="S21" s="3852"/>
      <c r="T21" s="3729"/>
      <c r="U21" s="3730"/>
      <c r="V21" s="3745"/>
      <c r="W21" s="3713"/>
      <c r="X21" s="3722"/>
      <c r="Y21" s="3714"/>
    </row>
    <row r="22" spans="2:22" ht="13.5" customHeight="1">
      <c r="B22" s="1571"/>
      <c r="D22" s="1589"/>
      <c r="E22" s="1579"/>
      <c r="F22" s="1588"/>
      <c r="I22" s="1589"/>
      <c r="J22" s="1579"/>
      <c r="K22" s="1579"/>
      <c r="L22" s="1571"/>
      <c r="N22" s="1571"/>
      <c r="O22" s="1577"/>
      <c r="P22" s="1577"/>
      <c r="Q22" s="1577"/>
      <c r="R22" s="1577"/>
      <c r="S22" s="1578"/>
      <c r="T22" s="1606"/>
      <c r="U22" s="1606"/>
      <c r="V22" s="1571"/>
    </row>
    <row r="23" spans="4:24" ht="13.5" customHeight="1">
      <c r="D23" s="1589"/>
      <c r="F23" s="1597"/>
      <c r="G23" s="1589"/>
      <c r="I23" s="1598"/>
      <c r="J23" s="1579"/>
      <c r="K23" s="1582"/>
      <c r="L23" s="1583"/>
      <c r="M23" s="1582"/>
      <c r="N23" s="1584"/>
      <c r="O23" s="3732" t="s">
        <v>2611</v>
      </c>
      <c r="P23" s="3853"/>
      <c r="Q23" s="3853"/>
      <c r="R23" s="3711" t="s">
        <v>2612</v>
      </c>
      <c r="S23" s="3712"/>
      <c r="T23" s="3844" t="s">
        <v>2613</v>
      </c>
      <c r="U23" s="3845"/>
      <c r="V23" s="3854" t="s">
        <v>2614</v>
      </c>
      <c r="X23" s="1579"/>
    </row>
    <row r="24" spans="4:22" ht="13.5" customHeight="1">
      <c r="D24" s="1589"/>
      <c r="F24" s="1597"/>
      <c r="G24" s="1589"/>
      <c r="I24" s="1598"/>
      <c r="J24" s="1579"/>
      <c r="K24" s="1589"/>
      <c r="O24" s="3732"/>
      <c r="P24" s="3853"/>
      <c r="Q24" s="3853"/>
      <c r="R24" s="3713"/>
      <c r="S24" s="3714"/>
      <c r="T24" s="3846"/>
      <c r="U24" s="3847"/>
      <c r="V24" s="3855"/>
    </row>
    <row r="25" spans="4:22" ht="13.5" customHeight="1">
      <c r="D25" s="1589"/>
      <c r="F25" s="1597"/>
      <c r="G25" s="1589"/>
      <c r="I25" s="1598"/>
      <c r="J25" s="1607"/>
      <c r="K25" s="1592"/>
      <c r="L25" s="1583"/>
      <c r="M25" s="1582"/>
      <c r="N25" s="1599"/>
      <c r="O25" s="3732" t="s">
        <v>2615</v>
      </c>
      <c r="P25" s="3853"/>
      <c r="Q25" s="3853"/>
      <c r="R25" s="3849" t="s">
        <v>2616</v>
      </c>
      <c r="S25" s="3850"/>
      <c r="T25" s="3844" t="s">
        <v>2617</v>
      </c>
      <c r="U25" s="3845"/>
      <c r="V25" s="3855"/>
    </row>
    <row r="26" spans="4:22" ht="13.5" customHeight="1">
      <c r="D26" s="1589"/>
      <c r="F26" s="1597"/>
      <c r="G26" s="1589"/>
      <c r="I26" s="1608"/>
      <c r="J26" s="1590"/>
      <c r="K26" s="1585"/>
      <c r="L26" s="1596"/>
      <c r="M26" s="1579"/>
      <c r="N26" s="1600"/>
      <c r="O26" s="3732"/>
      <c r="P26" s="3853"/>
      <c r="Q26" s="3853"/>
      <c r="R26" s="3851"/>
      <c r="S26" s="3852"/>
      <c r="T26" s="3846"/>
      <c r="U26" s="3847"/>
      <c r="V26" s="3855"/>
    </row>
    <row r="27" spans="4:22" ht="13.5" customHeight="1">
      <c r="D27" s="1589"/>
      <c r="F27" s="1597"/>
      <c r="G27" s="1589"/>
      <c r="K27" s="1592"/>
      <c r="L27" s="1583"/>
      <c r="M27" s="1582"/>
      <c r="N27" s="1599"/>
      <c r="O27" s="3732" t="s">
        <v>2618</v>
      </c>
      <c r="P27" s="3853"/>
      <c r="Q27" s="3853"/>
      <c r="R27" s="3711" t="s">
        <v>2619</v>
      </c>
      <c r="S27" s="3712"/>
      <c r="T27" s="3844" t="s">
        <v>2620</v>
      </c>
      <c r="U27" s="3845"/>
      <c r="V27" s="3855"/>
    </row>
    <row r="28" spans="4:22" ht="13.5" customHeight="1">
      <c r="D28" s="1589"/>
      <c r="F28" s="1597"/>
      <c r="G28" s="1589"/>
      <c r="K28" s="1585"/>
      <c r="L28" s="1609"/>
      <c r="M28" s="1586"/>
      <c r="N28" s="1610"/>
      <c r="O28" s="3732"/>
      <c r="P28" s="3853"/>
      <c r="Q28" s="3853"/>
      <c r="R28" s="3713"/>
      <c r="S28" s="3714"/>
      <c r="T28" s="3846"/>
      <c r="U28" s="3847"/>
      <c r="V28" s="3855"/>
    </row>
    <row r="29" spans="4:22" ht="13.5" customHeight="1">
      <c r="D29" s="1589"/>
      <c r="F29" s="1597"/>
      <c r="G29" s="1589"/>
      <c r="K29" s="1592"/>
      <c r="L29" s="1583"/>
      <c r="M29" s="1582"/>
      <c r="N29" s="1599"/>
      <c r="O29" s="3732" t="s">
        <v>2621</v>
      </c>
      <c r="P29" s="3853"/>
      <c r="Q29" s="3853"/>
      <c r="R29" s="3711" t="s">
        <v>2622</v>
      </c>
      <c r="S29" s="3712"/>
      <c r="T29" s="3844" t="s">
        <v>2623</v>
      </c>
      <c r="U29" s="3845"/>
      <c r="V29" s="3855"/>
    </row>
    <row r="30" spans="4:22" ht="13.5" customHeight="1">
      <c r="D30" s="1589"/>
      <c r="F30" s="1597"/>
      <c r="G30" s="1589"/>
      <c r="K30" s="1579"/>
      <c r="L30" s="1596"/>
      <c r="M30" s="1579"/>
      <c r="N30" s="1600"/>
      <c r="O30" s="3732"/>
      <c r="P30" s="3853"/>
      <c r="Q30" s="3853"/>
      <c r="R30" s="3713"/>
      <c r="S30" s="3714"/>
      <c r="T30" s="3846"/>
      <c r="U30" s="3847"/>
      <c r="V30" s="1611" t="s">
        <v>2624</v>
      </c>
    </row>
    <row r="31" spans="4:21" ht="13.5" customHeight="1">
      <c r="D31" s="1589"/>
      <c r="F31" s="1597"/>
      <c r="G31" s="1589"/>
      <c r="K31" s="1579"/>
      <c r="M31" s="1579"/>
      <c r="N31" s="1601"/>
      <c r="O31" s="1612"/>
      <c r="P31" s="1612"/>
      <c r="Q31" s="1612"/>
      <c r="R31" s="1596"/>
      <c r="S31" s="1573"/>
      <c r="T31" s="1613"/>
      <c r="U31" s="1614"/>
    </row>
    <row r="32" spans="4:25" ht="13.5" customHeight="1">
      <c r="D32" s="1589"/>
      <c r="F32" s="1597"/>
      <c r="G32" s="1589"/>
      <c r="K32" s="1579"/>
      <c r="M32" s="1579"/>
      <c r="N32" s="1601"/>
      <c r="O32" s="3731" t="s">
        <v>2625</v>
      </c>
      <c r="P32" s="3731"/>
      <c r="Q32" s="3732"/>
      <c r="R32" s="3711" t="s">
        <v>2626</v>
      </c>
      <c r="S32" s="3712"/>
      <c r="T32" s="3727" t="s">
        <v>2627</v>
      </c>
      <c r="U32" s="3728"/>
      <c r="V32" s="3744" t="s">
        <v>2628</v>
      </c>
      <c r="W32" s="1585"/>
      <c r="X32" s="1586"/>
      <c r="Y32" s="1587"/>
    </row>
    <row r="33" spans="4:25" ht="13.5" customHeight="1">
      <c r="D33" s="1589"/>
      <c r="F33" s="1596"/>
      <c r="G33" s="1589"/>
      <c r="H33" s="3746" t="s">
        <v>2629</v>
      </c>
      <c r="I33" s="3747"/>
      <c r="J33" s="1579"/>
      <c r="K33" s="1585"/>
      <c r="L33" s="1615"/>
      <c r="M33" s="1586"/>
      <c r="N33" s="1610"/>
      <c r="O33" s="3731"/>
      <c r="P33" s="3731"/>
      <c r="Q33" s="3732"/>
      <c r="R33" s="3713"/>
      <c r="S33" s="3714"/>
      <c r="T33" s="3729"/>
      <c r="U33" s="3730"/>
      <c r="V33" s="3745"/>
      <c r="W33" s="1589"/>
      <c r="X33" s="1579"/>
      <c r="Y33" s="1588"/>
    </row>
    <row r="34" spans="4:25" ht="13.5" customHeight="1">
      <c r="D34" s="1589"/>
      <c r="F34" s="1597"/>
      <c r="G34" s="1589"/>
      <c r="H34" s="3748"/>
      <c r="I34" s="3749"/>
      <c r="J34" s="1588"/>
      <c r="K34" s="1589"/>
      <c r="L34" s="1596"/>
      <c r="M34" s="1579"/>
      <c r="N34" s="1601"/>
      <c r="O34" s="3731" t="s">
        <v>2630</v>
      </c>
      <c r="P34" s="3731"/>
      <c r="Q34" s="3732"/>
      <c r="R34" s="3711" t="s">
        <v>2631</v>
      </c>
      <c r="S34" s="3712"/>
      <c r="T34" s="3727" t="s">
        <v>2632</v>
      </c>
      <c r="U34" s="3728"/>
      <c r="V34" s="3848" t="s">
        <v>2633</v>
      </c>
      <c r="W34" s="1589"/>
      <c r="X34" s="1579"/>
      <c r="Y34" s="1588"/>
    </row>
    <row r="35" spans="4:25" ht="13.5" customHeight="1">
      <c r="D35" s="1589"/>
      <c r="F35" s="1597"/>
      <c r="G35" s="1589"/>
      <c r="H35" s="3748"/>
      <c r="I35" s="3749"/>
      <c r="J35" s="1588"/>
      <c r="K35" s="1585"/>
      <c r="L35" s="1609"/>
      <c r="M35" s="1586"/>
      <c r="N35" s="1610"/>
      <c r="O35" s="3731"/>
      <c r="P35" s="3731"/>
      <c r="Q35" s="3732"/>
      <c r="R35" s="3713"/>
      <c r="S35" s="3714"/>
      <c r="T35" s="3729"/>
      <c r="U35" s="3730"/>
      <c r="V35" s="3848"/>
      <c r="Y35" s="1588"/>
    </row>
    <row r="36" spans="4:25" ht="13.5" customHeight="1">
      <c r="D36" s="1589"/>
      <c r="F36" s="1597"/>
      <c r="G36" s="1616"/>
      <c r="H36" s="3748"/>
      <c r="I36" s="3749"/>
      <c r="J36" s="1587"/>
      <c r="K36" s="1592"/>
      <c r="L36" s="1583"/>
      <c r="M36" s="1582"/>
      <c r="N36" s="1599"/>
      <c r="O36" s="3731" t="s">
        <v>2634</v>
      </c>
      <c r="P36" s="3731"/>
      <c r="Q36" s="3732"/>
      <c r="R36" s="3711" t="s">
        <v>2635</v>
      </c>
      <c r="S36" s="3712"/>
      <c r="T36" s="3727" t="s">
        <v>2636</v>
      </c>
      <c r="U36" s="3728"/>
      <c r="V36" s="3744" t="s">
        <v>2637</v>
      </c>
      <c r="W36" s="3738" t="s">
        <v>2638</v>
      </c>
      <c r="X36" s="3739"/>
      <c r="Y36" s="3740"/>
    </row>
    <row r="37" spans="4:25" ht="13.5" customHeight="1">
      <c r="D37" s="1589"/>
      <c r="F37" s="1597"/>
      <c r="G37" s="1617"/>
      <c r="H37" s="3748"/>
      <c r="I37" s="3749"/>
      <c r="J37" s="1588"/>
      <c r="K37" s="1585"/>
      <c r="L37" s="1609"/>
      <c r="M37" s="1586"/>
      <c r="N37" s="1610"/>
      <c r="O37" s="3731"/>
      <c r="P37" s="3731"/>
      <c r="Q37" s="3732"/>
      <c r="R37" s="3713"/>
      <c r="S37" s="3714"/>
      <c r="T37" s="3729"/>
      <c r="U37" s="3730"/>
      <c r="V37" s="3745"/>
      <c r="W37" s="3738"/>
      <c r="X37" s="3739"/>
      <c r="Y37" s="3740"/>
    </row>
    <row r="38" spans="2:25" ht="13.5" customHeight="1">
      <c r="B38" s="1571"/>
      <c r="D38" s="1589"/>
      <c r="E38" s="1579"/>
      <c r="F38" s="1588"/>
      <c r="H38" s="3748"/>
      <c r="I38" s="3749"/>
      <c r="J38" s="1588"/>
      <c r="K38" s="1589"/>
      <c r="L38" s="1596"/>
      <c r="M38" s="1579"/>
      <c r="N38" s="1601"/>
      <c r="O38" s="1602"/>
      <c r="P38" s="1603"/>
      <c r="Q38" s="3842" t="s">
        <v>2639</v>
      </c>
      <c r="R38" s="3711" t="s">
        <v>2640</v>
      </c>
      <c r="S38" s="3712"/>
      <c r="T38" s="3844" t="s">
        <v>2641</v>
      </c>
      <c r="U38" s="3845"/>
      <c r="V38" s="3744" t="s">
        <v>2642</v>
      </c>
      <c r="Y38" s="1588"/>
    </row>
    <row r="39" spans="2:25" ht="13.5" customHeight="1">
      <c r="B39" s="1571"/>
      <c r="D39" s="1589"/>
      <c r="E39" s="1579"/>
      <c r="F39" s="1588"/>
      <c r="H39" s="3748"/>
      <c r="I39" s="3749"/>
      <c r="J39" s="1579"/>
      <c r="K39" s="1589"/>
      <c r="L39" s="1596"/>
      <c r="M39" s="1579"/>
      <c r="N39" s="1601"/>
      <c r="O39" s="1604"/>
      <c r="P39" s="1605"/>
      <c r="Q39" s="3843"/>
      <c r="R39" s="3713"/>
      <c r="S39" s="3714"/>
      <c r="T39" s="3846"/>
      <c r="U39" s="3847"/>
      <c r="V39" s="3745"/>
      <c r="W39" s="1589"/>
      <c r="X39" s="1579"/>
      <c r="Y39" s="1588"/>
    </row>
    <row r="40" spans="4:25" ht="13.5" customHeight="1">
      <c r="D40" s="1589"/>
      <c r="F40" s="1597"/>
      <c r="G40" s="1617"/>
      <c r="H40" s="3750"/>
      <c r="I40" s="3751"/>
      <c r="K40" s="1589"/>
      <c r="L40" s="1596"/>
      <c r="M40" s="1579"/>
      <c r="N40" s="1600"/>
      <c r="O40" s="3731" t="s">
        <v>2643</v>
      </c>
      <c r="P40" s="3731"/>
      <c r="Q40" s="3731"/>
      <c r="R40" s="3711" t="s">
        <v>2644</v>
      </c>
      <c r="S40" s="3712"/>
      <c r="T40" s="3727" t="s">
        <v>2645</v>
      </c>
      <c r="U40" s="3728"/>
      <c r="V40" s="3744" t="s">
        <v>2646</v>
      </c>
      <c r="W40" s="1589"/>
      <c r="X40" s="1579"/>
      <c r="Y40" s="1588"/>
    </row>
    <row r="41" spans="4:25" ht="13.5" customHeight="1">
      <c r="D41" s="1589"/>
      <c r="F41" s="1597"/>
      <c r="G41" s="1589"/>
      <c r="K41" s="1586"/>
      <c r="L41" s="1609"/>
      <c r="M41" s="1586"/>
      <c r="N41" s="1610"/>
      <c r="O41" s="3731"/>
      <c r="P41" s="3731"/>
      <c r="Q41" s="3731"/>
      <c r="R41" s="3713"/>
      <c r="S41" s="3714"/>
      <c r="T41" s="3729"/>
      <c r="U41" s="3730"/>
      <c r="V41" s="3745"/>
      <c r="W41" s="1592"/>
      <c r="X41" s="1582"/>
      <c r="Y41" s="1618"/>
    </row>
    <row r="42" spans="4:21" ht="13.5" customHeight="1">
      <c r="D42" s="1589"/>
      <c r="F42" s="1597"/>
      <c r="G42" s="1589"/>
      <c r="K42" s="1579"/>
      <c r="L42" s="1596"/>
      <c r="M42" s="1579"/>
      <c r="N42" s="1601"/>
      <c r="S42" s="1573"/>
      <c r="T42" s="1619"/>
      <c r="U42" s="1614"/>
    </row>
    <row r="43" spans="4:25" ht="13.5" customHeight="1">
      <c r="D43" s="1589"/>
      <c r="F43" s="1597"/>
      <c r="G43" s="1589"/>
      <c r="K43" s="1579"/>
      <c r="L43" s="3839" t="s">
        <v>2647</v>
      </c>
      <c r="M43" s="1579"/>
      <c r="N43" s="1600"/>
      <c r="O43" s="3731" t="s">
        <v>2648</v>
      </c>
      <c r="P43" s="3731"/>
      <c r="Q43" s="3732"/>
      <c r="R43" s="3711" t="s">
        <v>2649</v>
      </c>
      <c r="S43" s="3712"/>
      <c r="T43" s="3727" t="s">
        <v>2650</v>
      </c>
      <c r="U43" s="3728"/>
      <c r="V43" s="3744" t="s">
        <v>2651</v>
      </c>
      <c r="W43" s="3711" t="s">
        <v>2652</v>
      </c>
      <c r="X43" s="3721"/>
      <c r="Y43" s="3712"/>
    </row>
    <row r="44" spans="4:25" ht="13.5" customHeight="1">
      <c r="D44" s="1589"/>
      <c r="F44" s="1597"/>
      <c r="G44" s="1589"/>
      <c r="K44" s="1588"/>
      <c r="L44" s="3840"/>
      <c r="M44" s="1617"/>
      <c r="N44" s="1610"/>
      <c r="O44" s="3731"/>
      <c r="P44" s="3731"/>
      <c r="Q44" s="3732"/>
      <c r="R44" s="3713"/>
      <c r="S44" s="3714"/>
      <c r="T44" s="3729"/>
      <c r="U44" s="3730"/>
      <c r="V44" s="3745"/>
      <c r="W44" s="3713"/>
      <c r="X44" s="3722"/>
      <c r="Y44" s="3714"/>
    </row>
    <row r="45" spans="4:25" ht="13.5" customHeight="1">
      <c r="D45" s="1589"/>
      <c r="F45" s="1597"/>
      <c r="G45" s="1589"/>
      <c r="K45" s="1588"/>
      <c r="L45" s="3840"/>
      <c r="M45" s="1617"/>
      <c r="N45" s="1599"/>
      <c r="O45" s="3731" t="s">
        <v>2653</v>
      </c>
      <c r="P45" s="3731"/>
      <c r="Q45" s="3732"/>
      <c r="R45" s="3711" t="s">
        <v>2654</v>
      </c>
      <c r="S45" s="3712"/>
      <c r="T45" s="3727" t="s">
        <v>2655</v>
      </c>
      <c r="U45" s="3728"/>
      <c r="V45" s="3737" t="s">
        <v>2656</v>
      </c>
      <c r="W45" s="3711" t="s">
        <v>2657</v>
      </c>
      <c r="X45" s="3721"/>
      <c r="Y45" s="3712"/>
    </row>
    <row r="46" spans="4:25" ht="13.5" customHeight="1">
      <c r="D46" s="1589"/>
      <c r="F46" s="1597"/>
      <c r="G46" s="1589"/>
      <c r="H46" s="3829" t="s">
        <v>2658</v>
      </c>
      <c r="I46" s="3830"/>
      <c r="K46" s="1616"/>
      <c r="L46" s="3840"/>
      <c r="M46" s="1616"/>
      <c r="N46" s="1610"/>
      <c r="O46" s="3731"/>
      <c r="P46" s="3731"/>
      <c r="Q46" s="3732"/>
      <c r="R46" s="3713"/>
      <c r="S46" s="3714"/>
      <c r="T46" s="3729"/>
      <c r="U46" s="3730"/>
      <c r="V46" s="3737"/>
      <c r="W46" s="3713"/>
      <c r="X46" s="3722"/>
      <c r="Y46" s="3714"/>
    </row>
    <row r="47" spans="4:25" ht="13.5" customHeight="1">
      <c r="D47" s="1589"/>
      <c r="F47" s="1597"/>
      <c r="G47" s="1589"/>
      <c r="H47" s="3831"/>
      <c r="I47" s="3832"/>
      <c r="K47" s="1617"/>
      <c r="L47" s="3840"/>
      <c r="M47" s="1617"/>
      <c r="N47" s="1600"/>
      <c r="O47" s="3731" t="s">
        <v>2659</v>
      </c>
      <c r="P47" s="3731"/>
      <c r="Q47" s="3732"/>
      <c r="R47" s="3711" t="s">
        <v>2660</v>
      </c>
      <c r="S47" s="3712"/>
      <c r="T47" s="3727" t="s">
        <v>2661</v>
      </c>
      <c r="U47" s="3728"/>
      <c r="V47" s="3737" t="s">
        <v>2662</v>
      </c>
      <c r="W47" s="3711" t="s">
        <v>2652</v>
      </c>
      <c r="X47" s="3721"/>
      <c r="Y47" s="3712"/>
    </row>
    <row r="48" spans="4:25" ht="13.5" customHeight="1">
      <c r="D48" s="1589"/>
      <c r="F48" s="1597"/>
      <c r="G48" s="1620"/>
      <c r="H48" s="3831"/>
      <c r="I48" s="3832"/>
      <c r="K48" s="1617"/>
      <c r="L48" s="3841"/>
      <c r="M48" s="1579"/>
      <c r="N48" s="1610"/>
      <c r="O48" s="3731"/>
      <c r="P48" s="3731"/>
      <c r="Q48" s="3732"/>
      <c r="R48" s="3713"/>
      <c r="S48" s="3714"/>
      <c r="T48" s="3729"/>
      <c r="U48" s="3730"/>
      <c r="V48" s="3737"/>
      <c r="W48" s="3713"/>
      <c r="X48" s="3722"/>
      <c r="Y48" s="3714"/>
    </row>
    <row r="49" spans="4:25" ht="13.5" customHeight="1">
      <c r="D49" s="1589"/>
      <c r="F49" s="1597"/>
      <c r="G49" s="1589"/>
      <c r="H49" s="3831"/>
      <c r="I49" s="3832"/>
      <c r="J49" s="1587"/>
      <c r="K49" s="1592"/>
      <c r="L49" s="1583"/>
      <c r="M49" s="1582"/>
      <c r="N49" s="1599"/>
      <c r="O49" s="3731" t="s">
        <v>2663</v>
      </c>
      <c r="P49" s="3731"/>
      <c r="Q49" s="3731"/>
      <c r="R49" s="3835" t="s">
        <v>2664</v>
      </c>
      <c r="S49" s="3836"/>
      <c r="T49" s="3837" t="s">
        <v>2665</v>
      </c>
      <c r="U49" s="3838"/>
      <c r="V49" s="1621" t="s">
        <v>2666</v>
      </c>
      <c r="W49" s="3814" t="s">
        <v>2657</v>
      </c>
      <c r="X49" s="3815"/>
      <c r="Y49" s="3816"/>
    </row>
    <row r="50" spans="4:25" ht="13.5" customHeight="1">
      <c r="D50" s="1589"/>
      <c r="F50" s="1597"/>
      <c r="G50" s="1589"/>
      <c r="H50" s="3831"/>
      <c r="I50" s="3832"/>
      <c r="K50" s="1589"/>
      <c r="L50" s="1596"/>
      <c r="M50" s="1579"/>
      <c r="N50" s="1601"/>
      <c r="O50" s="3731"/>
      <c r="P50" s="3731"/>
      <c r="Q50" s="3731"/>
      <c r="R50" s="3817" t="s">
        <v>2667</v>
      </c>
      <c r="S50" s="3818"/>
      <c r="T50" s="3819" t="s">
        <v>2668</v>
      </c>
      <c r="U50" s="3820"/>
      <c r="V50" s="1622" t="s">
        <v>2669</v>
      </c>
      <c r="W50" s="3821" t="s">
        <v>2652</v>
      </c>
      <c r="X50" s="3822"/>
      <c r="Y50" s="3823"/>
    </row>
    <row r="51" spans="4:25" ht="13.5" customHeight="1">
      <c r="D51" s="1589"/>
      <c r="F51" s="1597"/>
      <c r="G51" s="1589"/>
      <c r="H51" s="3833"/>
      <c r="I51" s="3834"/>
      <c r="K51" s="1589"/>
      <c r="L51" s="1596"/>
      <c r="M51" s="1579"/>
      <c r="N51" s="1601"/>
      <c r="O51" s="3731" t="s">
        <v>2670</v>
      </c>
      <c r="P51" s="3731"/>
      <c r="Q51" s="3732"/>
      <c r="R51" s="3711" t="s">
        <v>2671</v>
      </c>
      <c r="S51" s="3712"/>
      <c r="T51" s="3733" t="s">
        <v>2672</v>
      </c>
      <c r="U51" s="3734"/>
      <c r="V51" s="1623" t="s">
        <v>2673</v>
      </c>
      <c r="W51" s="3711" t="s">
        <v>2657</v>
      </c>
      <c r="X51" s="3824"/>
      <c r="Y51" s="3825"/>
    </row>
    <row r="52" spans="4:25" ht="13.5" customHeight="1">
      <c r="D52" s="1589"/>
      <c r="F52" s="1597"/>
      <c r="G52" s="1589"/>
      <c r="K52" s="1586"/>
      <c r="L52" s="1609"/>
      <c r="M52" s="1586"/>
      <c r="N52" s="1610"/>
      <c r="O52" s="3731"/>
      <c r="P52" s="3731"/>
      <c r="Q52" s="3732"/>
      <c r="R52" s="3817" t="s">
        <v>2674</v>
      </c>
      <c r="S52" s="3818"/>
      <c r="T52" s="3819" t="s">
        <v>2675</v>
      </c>
      <c r="U52" s="3820"/>
      <c r="V52" s="1624" t="s">
        <v>2676</v>
      </c>
      <c r="W52" s="3826"/>
      <c r="X52" s="3827"/>
      <c r="Y52" s="3828"/>
    </row>
    <row r="53" spans="4:21" ht="13.5" customHeight="1">
      <c r="D53" s="1589"/>
      <c r="F53" s="1597"/>
      <c r="G53" s="1589"/>
      <c r="J53" s="1579"/>
      <c r="K53" s="1579"/>
      <c r="L53" s="1596"/>
      <c r="M53" s="1579"/>
      <c r="N53" s="1601"/>
      <c r="S53" s="1573"/>
      <c r="T53" s="1619"/>
      <c r="U53" s="1614"/>
    </row>
    <row r="54" spans="4:25" ht="13.5" customHeight="1">
      <c r="D54" s="1589"/>
      <c r="F54" s="1597"/>
      <c r="G54" s="1589"/>
      <c r="K54" s="1582"/>
      <c r="L54" s="1596"/>
      <c r="M54" s="1579"/>
      <c r="N54" s="1601"/>
      <c r="O54" s="3731" t="s">
        <v>2677</v>
      </c>
      <c r="P54" s="3800"/>
      <c r="Q54" s="3801"/>
      <c r="R54" s="3711" t="s">
        <v>2678</v>
      </c>
      <c r="S54" s="3712"/>
      <c r="T54" s="3727" t="s">
        <v>2679</v>
      </c>
      <c r="U54" s="3728"/>
      <c r="V54" s="3744" t="s">
        <v>2680</v>
      </c>
      <c r="W54" s="1585"/>
      <c r="X54" s="1586"/>
      <c r="Y54" s="1587"/>
    </row>
    <row r="55" spans="4:25" ht="13.5" customHeight="1">
      <c r="D55" s="1589"/>
      <c r="F55" s="1597"/>
      <c r="G55" s="1589"/>
      <c r="K55" s="1585"/>
      <c r="L55" s="1609"/>
      <c r="M55" s="1586"/>
      <c r="N55" s="1610"/>
      <c r="O55" s="3800"/>
      <c r="P55" s="3800"/>
      <c r="Q55" s="3801"/>
      <c r="R55" s="3713"/>
      <c r="S55" s="3714"/>
      <c r="T55" s="3729"/>
      <c r="U55" s="3730"/>
      <c r="V55" s="3745"/>
      <c r="W55" s="1589"/>
      <c r="X55" s="1579"/>
      <c r="Y55" s="1588"/>
    </row>
    <row r="56" spans="4:25" ht="13.5" customHeight="1">
      <c r="D56" s="1589"/>
      <c r="F56" s="1597"/>
      <c r="G56" s="1589"/>
      <c r="H56" s="3760" t="s">
        <v>2681</v>
      </c>
      <c r="I56" s="3761"/>
      <c r="K56" s="1592"/>
      <c r="L56" s="1583"/>
      <c r="M56" s="1582"/>
      <c r="N56" s="1599"/>
      <c r="O56" s="3731" t="s">
        <v>2682</v>
      </c>
      <c r="P56" s="3800"/>
      <c r="Q56" s="3801"/>
      <c r="R56" s="3711" t="s">
        <v>2683</v>
      </c>
      <c r="S56" s="3712"/>
      <c r="T56" s="3727" t="s">
        <v>2684</v>
      </c>
      <c r="U56" s="3728"/>
      <c r="V56" s="3737" t="s">
        <v>2685</v>
      </c>
      <c r="W56" s="1589"/>
      <c r="X56" s="1579"/>
      <c r="Y56" s="1588"/>
    </row>
    <row r="57" spans="4:25" ht="13.5" customHeight="1">
      <c r="D57" s="1589"/>
      <c r="F57" s="1597"/>
      <c r="G57" s="1589"/>
      <c r="H57" s="3762"/>
      <c r="I57" s="3763"/>
      <c r="K57" s="1589"/>
      <c r="L57" s="1596"/>
      <c r="M57" s="1579"/>
      <c r="N57" s="1600"/>
      <c r="O57" s="3800"/>
      <c r="P57" s="3800"/>
      <c r="Q57" s="3801"/>
      <c r="R57" s="3713"/>
      <c r="S57" s="3714"/>
      <c r="T57" s="3729"/>
      <c r="U57" s="3730"/>
      <c r="V57" s="3737"/>
      <c r="W57" s="1589"/>
      <c r="X57" s="1579"/>
      <c r="Y57" s="1588"/>
    </row>
    <row r="58" spans="4:25" ht="13.5" customHeight="1">
      <c r="D58" s="1589"/>
      <c r="F58" s="1597"/>
      <c r="G58" s="1589"/>
      <c r="H58" s="3762"/>
      <c r="I58" s="3763"/>
      <c r="K58" s="1592"/>
      <c r="L58" s="1583"/>
      <c r="M58" s="1582"/>
      <c r="N58" s="1599"/>
      <c r="O58" s="3731" t="s">
        <v>2686</v>
      </c>
      <c r="P58" s="3800"/>
      <c r="Q58" s="3801"/>
      <c r="R58" s="3711" t="s">
        <v>2687</v>
      </c>
      <c r="S58" s="3712"/>
      <c r="T58" s="3727" t="s">
        <v>2688</v>
      </c>
      <c r="U58" s="3728"/>
      <c r="V58" s="3744" t="s">
        <v>2689</v>
      </c>
      <c r="W58" s="3738" t="s">
        <v>2690</v>
      </c>
      <c r="X58" s="3739"/>
      <c r="Y58" s="3740"/>
    </row>
    <row r="59" spans="4:25" ht="13.5" customHeight="1">
      <c r="D59" s="1589"/>
      <c r="F59" s="1597"/>
      <c r="G59" s="1616"/>
      <c r="H59" s="3762"/>
      <c r="I59" s="3763"/>
      <c r="J59" s="1616"/>
      <c r="K59" s="1585"/>
      <c r="L59" s="1596"/>
      <c r="M59" s="1579"/>
      <c r="N59" s="1601"/>
      <c r="O59" s="3800"/>
      <c r="P59" s="3800"/>
      <c r="Q59" s="3801"/>
      <c r="R59" s="3713"/>
      <c r="S59" s="3714"/>
      <c r="T59" s="3729"/>
      <c r="U59" s="3730"/>
      <c r="V59" s="3745"/>
      <c r="W59" s="3738"/>
      <c r="X59" s="3739"/>
      <c r="Y59" s="3740"/>
    </row>
    <row r="60" spans="4:25" ht="13.5" customHeight="1">
      <c r="D60" s="1589"/>
      <c r="F60" s="1596"/>
      <c r="G60" s="1589"/>
      <c r="H60" s="3762"/>
      <c r="I60" s="3763"/>
      <c r="J60" s="1579"/>
      <c r="K60" s="1592"/>
      <c r="M60" s="1579"/>
      <c r="N60" s="1601"/>
      <c r="O60" s="3731" t="s">
        <v>2691</v>
      </c>
      <c r="P60" s="3800"/>
      <c r="Q60" s="3801"/>
      <c r="R60" s="3711" t="s">
        <v>2692</v>
      </c>
      <c r="S60" s="3712"/>
      <c r="T60" s="3727" t="s">
        <v>2693</v>
      </c>
      <c r="U60" s="3728"/>
      <c r="V60" s="3737" t="s">
        <v>2694</v>
      </c>
      <c r="W60" s="1589"/>
      <c r="X60" s="1579"/>
      <c r="Y60" s="1588"/>
    </row>
    <row r="61" spans="4:25" ht="13.5" customHeight="1">
      <c r="D61" s="1589"/>
      <c r="F61" s="1596"/>
      <c r="G61" s="1589"/>
      <c r="H61" s="3764"/>
      <c r="I61" s="3765"/>
      <c r="J61" s="1579"/>
      <c r="K61" s="1585"/>
      <c r="L61" s="1615"/>
      <c r="M61" s="1586"/>
      <c r="N61" s="1610"/>
      <c r="O61" s="3800"/>
      <c r="P61" s="3800"/>
      <c r="Q61" s="3801"/>
      <c r="R61" s="3713"/>
      <c r="S61" s="3714"/>
      <c r="T61" s="3729"/>
      <c r="U61" s="3730"/>
      <c r="V61" s="3737"/>
      <c r="W61" s="1589"/>
      <c r="X61" s="1579"/>
      <c r="Y61" s="1588"/>
    </row>
    <row r="62" spans="4:25" ht="13.5" customHeight="1">
      <c r="D62" s="1589"/>
      <c r="F62" s="1596"/>
      <c r="G62" s="1589"/>
      <c r="K62" s="1589"/>
      <c r="L62" s="1596"/>
      <c r="M62" s="1579"/>
      <c r="N62" s="1600"/>
      <c r="O62" s="3731" t="s">
        <v>2695</v>
      </c>
      <c r="P62" s="3800"/>
      <c r="Q62" s="3801"/>
      <c r="R62" s="3711" t="s">
        <v>2696</v>
      </c>
      <c r="S62" s="3712"/>
      <c r="T62" s="3727" t="s">
        <v>2697</v>
      </c>
      <c r="U62" s="3728"/>
      <c r="V62" s="3737" t="s">
        <v>2698</v>
      </c>
      <c r="W62" s="1589"/>
      <c r="X62" s="1579"/>
      <c r="Y62" s="1588"/>
    </row>
    <row r="63" spans="4:25" ht="13.5" customHeight="1">
      <c r="D63" s="1589"/>
      <c r="F63" s="1596"/>
      <c r="G63" s="1589"/>
      <c r="K63" s="1586"/>
      <c r="L63" s="1609"/>
      <c r="M63" s="1586"/>
      <c r="N63" s="1610"/>
      <c r="O63" s="3800"/>
      <c r="P63" s="3800"/>
      <c r="Q63" s="3801"/>
      <c r="R63" s="3713"/>
      <c r="S63" s="3714"/>
      <c r="T63" s="3729"/>
      <c r="U63" s="3730"/>
      <c r="V63" s="3737"/>
      <c r="W63" s="1592"/>
      <c r="X63" s="1582"/>
      <c r="Y63" s="1618"/>
    </row>
    <row r="64" spans="4:25" ht="13.5" customHeight="1">
      <c r="D64" s="1589"/>
      <c r="G64" s="1589"/>
      <c r="H64" s="3806" t="s">
        <v>2699</v>
      </c>
      <c r="I64" s="3807"/>
      <c r="J64" s="1579"/>
      <c r="K64" s="1579"/>
      <c r="L64" s="1596"/>
      <c r="M64" s="1579"/>
      <c r="N64" s="1601"/>
      <c r="O64" s="1612"/>
      <c r="P64" s="1612"/>
      <c r="Q64" s="1612"/>
      <c r="R64" s="1625"/>
      <c r="S64" s="1625"/>
      <c r="T64" s="1626"/>
      <c r="U64" s="1626"/>
      <c r="V64" s="1627"/>
      <c r="W64" s="1579"/>
      <c r="X64" s="1579"/>
      <c r="Y64" s="1579"/>
    </row>
    <row r="65" spans="2:25" ht="13.5" customHeight="1">
      <c r="B65" s="1571"/>
      <c r="D65" s="1589"/>
      <c r="E65" s="1628"/>
      <c r="F65" s="1629"/>
      <c r="G65" s="1629"/>
      <c r="H65" s="3808"/>
      <c r="I65" s="3809"/>
      <c r="J65" s="1582"/>
      <c r="K65" s="1582"/>
      <c r="L65" s="1582"/>
      <c r="M65" s="1582"/>
      <c r="N65" s="1618"/>
      <c r="O65" s="3731" t="s">
        <v>2700</v>
      </c>
      <c r="P65" s="3731"/>
      <c r="Q65" s="3732"/>
      <c r="R65" s="3711" t="s">
        <v>2701</v>
      </c>
      <c r="S65" s="3712"/>
      <c r="T65" s="3733" t="s">
        <v>2702</v>
      </c>
      <c r="U65" s="3734"/>
      <c r="V65" s="3812" t="s">
        <v>2703</v>
      </c>
      <c r="W65" s="3711" t="s">
        <v>2615</v>
      </c>
      <c r="X65" s="3721"/>
      <c r="Y65" s="3712"/>
    </row>
    <row r="66" spans="2:25" ht="13.5" customHeight="1">
      <c r="B66" s="1571"/>
      <c r="D66" s="1585"/>
      <c r="E66" s="1630"/>
      <c r="F66" s="1630"/>
      <c r="G66" s="1628"/>
      <c r="H66" s="3808"/>
      <c r="I66" s="3809"/>
      <c r="K66" s="1586"/>
      <c r="L66" s="1631"/>
      <c r="M66" s="1586"/>
      <c r="N66" s="1610"/>
      <c r="O66" s="3731"/>
      <c r="P66" s="3731"/>
      <c r="Q66" s="3732"/>
      <c r="R66" s="3713"/>
      <c r="S66" s="3714"/>
      <c r="T66" s="3735"/>
      <c r="U66" s="3736"/>
      <c r="V66" s="3813"/>
      <c r="W66" s="3738"/>
      <c r="X66" s="3739"/>
      <c r="Y66" s="3740"/>
    </row>
    <row r="67" spans="2:25" ht="13.5" customHeight="1">
      <c r="B67" s="1571"/>
      <c r="D67" s="1589"/>
      <c r="E67" s="1596"/>
      <c r="F67" s="1597"/>
      <c r="G67" s="1582"/>
      <c r="H67" s="3808"/>
      <c r="I67" s="3809"/>
      <c r="J67" s="1582"/>
      <c r="K67" s="1582"/>
      <c r="L67" s="1632"/>
      <c r="M67" s="1582"/>
      <c r="N67" s="1599"/>
      <c r="O67" s="3731" t="s">
        <v>2704</v>
      </c>
      <c r="P67" s="3800"/>
      <c r="Q67" s="3801"/>
      <c r="R67" s="3802" t="s">
        <v>2705</v>
      </c>
      <c r="S67" s="3803"/>
      <c r="T67" s="3727" t="s">
        <v>2706</v>
      </c>
      <c r="U67" s="3728"/>
      <c r="V67" s="3737" t="s">
        <v>2707</v>
      </c>
      <c r="W67" s="3738"/>
      <c r="X67" s="3739"/>
      <c r="Y67" s="3740"/>
    </row>
    <row r="68" spans="2:25" ht="13.5" customHeight="1">
      <c r="B68" s="1571"/>
      <c r="D68" s="1589"/>
      <c r="E68" s="1596"/>
      <c r="F68" s="1597"/>
      <c r="G68" s="1579"/>
      <c r="H68" s="3808"/>
      <c r="I68" s="3809"/>
      <c r="K68" s="1579"/>
      <c r="L68" s="1613"/>
      <c r="M68" s="1579"/>
      <c r="N68" s="1601"/>
      <c r="O68" s="3800"/>
      <c r="P68" s="3800"/>
      <c r="Q68" s="3801"/>
      <c r="R68" s="3804"/>
      <c r="S68" s="3805"/>
      <c r="T68" s="3729"/>
      <c r="U68" s="3730"/>
      <c r="V68" s="3737"/>
      <c r="W68" s="3713"/>
      <c r="X68" s="3722"/>
      <c r="Y68" s="3714"/>
    </row>
    <row r="69" spans="4:25" ht="13.5" customHeight="1">
      <c r="D69" s="1589"/>
      <c r="E69" s="1633"/>
      <c r="F69" s="1596"/>
      <c r="G69" s="1589"/>
      <c r="H69" s="3810"/>
      <c r="I69" s="3811"/>
      <c r="L69" s="1619"/>
      <c r="M69" s="1579"/>
      <c r="N69" s="1601"/>
      <c r="O69" s="1604"/>
      <c r="P69" s="1604"/>
      <c r="Q69" s="1604"/>
      <c r="R69" s="1604"/>
      <c r="S69" s="1604"/>
      <c r="T69" s="1604"/>
      <c r="U69" s="1604"/>
      <c r="V69" s="1634"/>
      <c r="W69" s="1582"/>
      <c r="X69" s="1582"/>
      <c r="Y69" s="1582"/>
    </row>
    <row r="70" spans="4:25" ht="13.5" customHeight="1">
      <c r="D70" s="1589"/>
      <c r="E70" s="1596"/>
      <c r="F70" s="1596"/>
      <c r="G70" s="1592"/>
      <c r="H70" s="1635"/>
      <c r="I70" s="1635"/>
      <c r="J70" s="1635"/>
      <c r="K70" s="1635"/>
      <c r="L70" s="1635"/>
      <c r="M70" s="1582"/>
      <c r="N70" s="1599"/>
      <c r="O70" s="3731" t="s">
        <v>2708</v>
      </c>
      <c r="P70" s="3731"/>
      <c r="Q70" s="3732"/>
      <c r="R70" s="3711" t="s">
        <v>2709</v>
      </c>
      <c r="S70" s="3712"/>
      <c r="T70" s="3733" t="s">
        <v>2710</v>
      </c>
      <c r="U70" s="3734"/>
      <c r="V70" s="3752" t="s">
        <v>2711</v>
      </c>
      <c r="W70" s="3711" t="s">
        <v>2708</v>
      </c>
      <c r="X70" s="3721"/>
      <c r="Y70" s="3712"/>
    </row>
    <row r="71" spans="4:25" ht="13.5" customHeight="1">
      <c r="D71" s="1589"/>
      <c r="E71" s="1596"/>
      <c r="F71" s="1596"/>
      <c r="G71" s="1586"/>
      <c r="H71" s="1636"/>
      <c r="I71" s="1636"/>
      <c r="J71" s="1636"/>
      <c r="K71" s="1636"/>
      <c r="L71" s="1636"/>
      <c r="M71" s="1579"/>
      <c r="N71" s="1601"/>
      <c r="O71" s="3731"/>
      <c r="P71" s="3731"/>
      <c r="Q71" s="3732"/>
      <c r="R71" s="3713"/>
      <c r="S71" s="3714"/>
      <c r="T71" s="3735"/>
      <c r="U71" s="3736"/>
      <c r="V71" s="3753"/>
      <c r="W71" s="3713"/>
      <c r="X71" s="3722"/>
      <c r="Y71" s="3714"/>
    </row>
    <row r="72" spans="4:25" ht="13.5" customHeight="1">
      <c r="D72" s="1589"/>
      <c r="E72" s="1596"/>
      <c r="F72" s="1596"/>
      <c r="G72" s="1579"/>
      <c r="H72" s="1637"/>
      <c r="I72" s="1637"/>
      <c r="K72" s="1579"/>
      <c r="L72" s="1613"/>
      <c r="M72" s="1579"/>
      <c r="N72" s="1601"/>
      <c r="O72" s="1638"/>
      <c r="P72" s="1638"/>
      <c r="Q72" s="1638"/>
      <c r="R72" s="1638"/>
      <c r="S72" s="1638"/>
      <c r="T72" s="1638"/>
      <c r="U72" s="1638"/>
      <c r="V72" s="1639"/>
      <c r="W72" s="1579"/>
      <c r="X72" s="1579"/>
      <c r="Y72" s="1579"/>
    </row>
    <row r="73" spans="4:25" ht="13.5" customHeight="1">
      <c r="D73" s="1592"/>
      <c r="H73" s="1635"/>
      <c r="I73" s="1640"/>
      <c r="J73" s="3794" t="s">
        <v>2712</v>
      </c>
      <c r="K73" s="3795"/>
      <c r="L73" s="3795"/>
      <c r="M73" s="3796"/>
      <c r="N73" s="1599"/>
      <c r="O73" s="3731" t="s">
        <v>2713</v>
      </c>
      <c r="P73" s="3731"/>
      <c r="Q73" s="3732"/>
      <c r="R73" s="3711" t="s">
        <v>2714</v>
      </c>
      <c r="S73" s="3712"/>
      <c r="T73" s="3727" t="s">
        <v>2715</v>
      </c>
      <c r="U73" s="3728"/>
      <c r="V73" s="3752" t="s">
        <v>2716</v>
      </c>
      <c r="W73" s="3711" t="s">
        <v>2638</v>
      </c>
      <c r="X73" s="3721"/>
      <c r="Y73" s="3712"/>
    </row>
    <row r="74" spans="4:25" ht="13.5" customHeight="1">
      <c r="D74" s="1586"/>
      <c r="E74" s="1609"/>
      <c r="F74" s="1609"/>
      <c r="G74" s="1586"/>
      <c r="H74" s="1625"/>
      <c r="I74" s="1625"/>
      <c r="J74" s="3797"/>
      <c r="K74" s="3798"/>
      <c r="L74" s="3798"/>
      <c r="M74" s="3799"/>
      <c r="N74" s="1601"/>
      <c r="O74" s="3731"/>
      <c r="P74" s="3731"/>
      <c r="Q74" s="3732"/>
      <c r="R74" s="3713"/>
      <c r="S74" s="3714"/>
      <c r="T74" s="3729"/>
      <c r="U74" s="3730"/>
      <c r="V74" s="3753"/>
      <c r="W74" s="3713"/>
      <c r="X74" s="3722"/>
      <c r="Y74" s="3714"/>
    </row>
    <row r="75" spans="4:21" ht="13.5" customHeight="1">
      <c r="D75" s="1579"/>
      <c r="E75" s="1579"/>
      <c r="F75" s="1579"/>
      <c r="H75" s="1571"/>
      <c r="I75" s="1571"/>
      <c r="K75" s="1579"/>
      <c r="L75" s="1613"/>
      <c r="M75" s="1579"/>
      <c r="N75" s="1601"/>
      <c r="O75" s="1641"/>
      <c r="P75" s="1641"/>
      <c r="Q75" s="1641"/>
      <c r="R75" s="1641"/>
      <c r="S75" s="1578"/>
      <c r="T75" s="1626"/>
      <c r="U75" s="1606"/>
    </row>
    <row r="76" spans="2:25" ht="13.5" customHeight="1">
      <c r="B76" s="1571"/>
      <c r="D76" s="1579"/>
      <c r="E76" s="1579"/>
      <c r="F76" s="1579"/>
      <c r="G76" s="1579"/>
      <c r="K76" s="1579"/>
      <c r="L76" s="1596"/>
      <c r="M76" s="1579"/>
      <c r="N76" s="1601"/>
      <c r="O76" s="3790" t="s">
        <v>2717</v>
      </c>
      <c r="P76" s="3723"/>
      <c r="Q76" s="3723"/>
      <c r="R76" s="3711" t="s">
        <v>2718</v>
      </c>
      <c r="S76" s="3712"/>
      <c r="T76" s="3727"/>
      <c r="U76" s="3728"/>
      <c r="V76" s="3791" t="s">
        <v>2719</v>
      </c>
      <c r="W76" s="1585"/>
      <c r="X76" s="1586"/>
      <c r="Y76" s="1587"/>
    </row>
    <row r="77" spans="2:25" ht="13.5" customHeight="1">
      <c r="B77" s="1571"/>
      <c r="D77" s="1579"/>
      <c r="E77" s="1579"/>
      <c r="F77" s="1579"/>
      <c r="G77" s="1585"/>
      <c r="H77" s="1609"/>
      <c r="I77" s="1609"/>
      <c r="J77" s="1586"/>
      <c r="K77" s="1586"/>
      <c r="L77" s="1609"/>
      <c r="M77" s="1586"/>
      <c r="N77" s="1610"/>
      <c r="O77" s="3709"/>
      <c r="P77" s="3725"/>
      <c r="Q77" s="3725"/>
      <c r="R77" s="3713"/>
      <c r="S77" s="3714"/>
      <c r="T77" s="3729"/>
      <c r="U77" s="3730"/>
      <c r="V77" s="3792"/>
      <c r="W77" s="1589"/>
      <c r="X77" s="1579"/>
      <c r="Y77" s="1588"/>
    </row>
    <row r="78" spans="2:25" ht="13.5" customHeight="1">
      <c r="B78" s="3774" t="s">
        <v>2720</v>
      </c>
      <c r="D78" s="1579"/>
      <c r="E78" s="3746" t="s">
        <v>2721</v>
      </c>
      <c r="F78" s="1642"/>
      <c r="G78" s="1589"/>
      <c r="H78" s="1583"/>
      <c r="I78" s="1583"/>
      <c r="J78" s="1582"/>
      <c r="K78" s="1582"/>
      <c r="L78" s="1581"/>
      <c r="M78" s="1579"/>
      <c r="N78" s="1600"/>
      <c r="O78" s="3707" t="s">
        <v>2722</v>
      </c>
      <c r="P78" s="3723"/>
      <c r="Q78" s="3724"/>
      <c r="R78" s="3711" t="s">
        <v>2718</v>
      </c>
      <c r="S78" s="3712"/>
      <c r="T78" s="3727"/>
      <c r="U78" s="3728"/>
      <c r="V78" s="3793" t="s">
        <v>2723</v>
      </c>
      <c r="W78" s="1589"/>
      <c r="X78" s="1579"/>
      <c r="Y78" s="1588"/>
    </row>
    <row r="79" spans="2:25" ht="13.5" customHeight="1">
      <c r="B79" s="3775"/>
      <c r="D79" s="1579"/>
      <c r="E79" s="3748"/>
      <c r="F79" s="1642"/>
      <c r="G79" s="1585"/>
      <c r="J79" s="1643"/>
      <c r="L79" s="1644"/>
      <c r="M79" s="1586"/>
      <c r="N79" s="1610"/>
      <c r="O79" s="3709"/>
      <c r="P79" s="3725"/>
      <c r="Q79" s="3726"/>
      <c r="R79" s="3713"/>
      <c r="S79" s="3714"/>
      <c r="T79" s="3729"/>
      <c r="U79" s="3730"/>
      <c r="V79" s="3745"/>
      <c r="W79" s="1589"/>
      <c r="X79" s="1579"/>
      <c r="Y79" s="1588"/>
    </row>
    <row r="80" spans="2:25" ht="13.5" customHeight="1">
      <c r="B80" s="3775"/>
      <c r="D80" s="1579"/>
      <c r="E80" s="3748"/>
      <c r="F80" s="1642"/>
      <c r="G80" s="1592"/>
      <c r="J80" s="1643"/>
      <c r="L80" s="1645"/>
      <c r="M80" s="1582"/>
      <c r="N80" s="1599"/>
      <c r="O80" s="3707" t="s">
        <v>2724</v>
      </c>
      <c r="P80" s="3723"/>
      <c r="Q80" s="3724"/>
      <c r="R80" s="3711" t="s">
        <v>2718</v>
      </c>
      <c r="S80" s="3712"/>
      <c r="T80" s="3727"/>
      <c r="U80" s="3728"/>
      <c r="V80" s="3786" t="s">
        <v>2725</v>
      </c>
      <c r="W80" s="1589"/>
      <c r="X80" s="1579"/>
      <c r="Y80" s="1588"/>
    </row>
    <row r="81" spans="2:25" ht="13.5" customHeight="1">
      <c r="B81" s="3775"/>
      <c r="D81" s="1579"/>
      <c r="E81" s="3748"/>
      <c r="F81" s="1642"/>
      <c r="G81" s="1585"/>
      <c r="H81" s="1609"/>
      <c r="I81" s="1609"/>
      <c r="J81" s="1646"/>
      <c r="K81" s="1586"/>
      <c r="L81" s="1644"/>
      <c r="M81" s="1586"/>
      <c r="N81" s="1610"/>
      <c r="O81" s="3709"/>
      <c r="P81" s="3725"/>
      <c r="Q81" s="3726"/>
      <c r="R81" s="3713"/>
      <c r="S81" s="3714"/>
      <c r="T81" s="3729"/>
      <c r="U81" s="3730"/>
      <c r="V81" s="3787"/>
      <c r="W81" s="1589"/>
      <c r="X81" s="1579"/>
      <c r="Y81" s="1588"/>
    </row>
    <row r="82" spans="2:25" ht="13.5" customHeight="1">
      <c r="B82" s="3775"/>
      <c r="C82" s="1589"/>
      <c r="D82" s="1588"/>
      <c r="E82" s="3748"/>
      <c r="F82" s="1647"/>
      <c r="G82" s="1592"/>
      <c r="H82" s="1583"/>
      <c r="I82" s="1583"/>
      <c r="J82" s="1582"/>
      <c r="K82" s="1582"/>
      <c r="L82" s="1583"/>
      <c r="M82" s="1582"/>
      <c r="N82" s="1584"/>
      <c r="O82" s="3785" t="s">
        <v>2726</v>
      </c>
      <c r="P82" s="3731"/>
      <c r="Q82" s="3732"/>
      <c r="R82" s="3711" t="s">
        <v>2727</v>
      </c>
      <c r="S82" s="3712"/>
      <c r="T82" s="3727"/>
      <c r="U82" s="3728"/>
      <c r="V82" s="3788" t="s">
        <v>2728</v>
      </c>
      <c r="W82" s="1589"/>
      <c r="X82" s="1579"/>
      <c r="Y82" s="1588"/>
    </row>
    <row r="83" spans="2:25" ht="13.5" customHeight="1">
      <c r="B83" s="3775"/>
      <c r="C83" s="1592"/>
      <c r="D83" s="1618"/>
      <c r="E83" s="3748"/>
      <c r="F83" s="1648"/>
      <c r="G83" s="1585"/>
      <c r="J83" s="1579"/>
      <c r="M83" s="1586"/>
      <c r="N83" s="1610"/>
      <c r="O83" s="3731"/>
      <c r="P83" s="3731"/>
      <c r="Q83" s="3732"/>
      <c r="R83" s="3713"/>
      <c r="S83" s="3714"/>
      <c r="T83" s="3729"/>
      <c r="U83" s="3730"/>
      <c r="V83" s="3789"/>
      <c r="W83" s="1589"/>
      <c r="X83" s="1579"/>
      <c r="Y83" s="1588"/>
    </row>
    <row r="84" spans="2:25" ht="13.5" customHeight="1">
      <c r="B84" s="3775"/>
      <c r="D84" s="1579"/>
      <c r="E84" s="3748"/>
      <c r="F84" s="1642"/>
      <c r="G84" s="1592"/>
      <c r="H84" s="1583"/>
      <c r="I84" s="1583"/>
      <c r="J84" s="1582"/>
      <c r="K84" s="1582"/>
      <c r="L84" s="1583"/>
      <c r="M84" s="1582"/>
      <c r="N84" s="1599"/>
      <c r="O84" s="3777" t="s">
        <v>2729</v>
      </c>
      <c r="P84" s="3778"/>
      <c r="Q84" s="3779"/>
      <c r="R84" s="3711" t="s">
        <v>2727</v>
      </c>
      <c r="S84" s="3712"/>
      <c r="T84" s="3727"/>
      <c r="U84" s="3728"/>
      <c r="V84" s="3783" t="s">
        <v>2730</v>
      </c>
      <c r="W84" s="3738" t="s">
        <v>2731</v>
      </c>
      <c r="X84" s="3739"/>
      <c r="Y84" s="3740"/>
    </row>
    <row r="85" spans="2:25" ht="13.5" customHeight="1">
      <c r="B85" s="3775"/>
      <c r="D85" s="1579"/>
      <c r="E85" s="3748"/>
      <c r="F85" s="1642"/>
      <c r="G85" s="1585"/>
      <c r="J85" s="1579"/>
      <c r="L85" s="1596"/>
      <c r="M85" s="1579"/>
      <c r="N85" s="1601"/>
      <c r="O85" s="3780"/>
      <c r="P85" s="3781"/>
      <c r="Q85" s="3782"/>
      <c r="R85" s="3713"/>
      <c r="S85" s="3714"/>
      <c r="T85" s="3729"/>
      <c r="U85" s="3730"/>
      <c r="V85" s="3784"/>
      <c r="W85" s="3738"/>
      <c r="X85" s="3739"/>
      <c r="Y85" s="3740"/>
    </row>
    <row r="86" spans="2:25" ht="13.5" customHeight="1">
      <c r="B86" s="3775"/>
      <c r="D86" s="1579"/>
      <c r="E86" s="3748"/>
      <c r="F86" s="1642"/>
      <c r="G86" s="1592"/>
      <c r="H86" s="1583"/>
      <c r="I86" s="1583"/>
      <c r="J86" s="1582"/>
      <c r="K86" s="1582"/>
      <c r="L86" s="1583"/>
      <c r="M86" s="1582"/>
      <c r="N86" s="1599"/>
      <c r="O86" s="3785" t="s">
        <v>2732</v>
      </c>
      <c r="P86" s="3731"/>
      <c r="Q86" s="3731"/>
      <c r="R86" s="3711" t="s">
        <v>2727</v>
      </c>
      <c r="S86" s="3712"/>
      <c r="T86" s="3727"/>
      <c r="U86" s="3728"/>
      <c r="V86" s="3783"/>
      <c r="W86" s="1649"/>
      <c r="X86" s="1650"/>
      <c r="Y86" s="1651"/>
    </row>
    <row r="87" spans="2:25" ht="13.5" customHeight="1">
      <c r="B87" s="3775"/>
      <c r="D87" s="1579"/>
      <c r="E87" s="3748"/>
      <c r="F87" s="1642"/>
      <c r="G87" s="1585"/>
      <c r="J87" s="1579"/>
      <c r="L87" s="1596"/>
      <c r="M87" s="1579"/>
      <c r="N87" s="1601"/>
      <c r="O87" s="3731"/>
      <c r="P87" s="3731"/>
      <c r="Q87" s="3731"/>
      <c r="R87" s="3713"/>
      <c r="S87" s="3714"/>
      <c r="T87" s="3729"/>
      <c r="U87" s="3730"/>
      <c r="V87" s="3784"/>
      <c r="W87" s="1649"/>
      <c r="X87" s="1650"/>
      <c r="Y87" s="1651"/>
    </row>
    <row r="88" spans="2:25" ht="13.5" customHeight="1">
      <c r="B88" s="3776"/>
      <c r="D88" s="1579"/>
      <c r="E88" s="3750"/>
      <c r="F88" s="1642"/>
      <c r="G88" s="1589"/>
      <c r="H88" s="3760" t="s">
        <v>2733</v>
      </c>
      <c r="I88" s="3761"/>
      <c r="J88" s="1579"/>
      <c r="M88" s="1612"/>
      <c r="N88" s="1612"/>
      <c r="O88" s="3707" t="s">
        <v>2734</v>
      </c>
      <c r="P88" s="3723"/>
      <c r="Q88" s="3724"/>
      <c r="R88" s="3711" t="s">
        <v>2735</v>
      </c>
      <c r="S88" s="3712"/>
      <c r="T88" s="3727" t="s">
        <v>2736</v>
      </c>
      <c r="U88" s="3728"/>
      <c r="V88" s="3744" t="s">
        <v>2737</v>
      </c>
      <c r="W88" s="1589"/>
      <c r="X88" s="1579"/>
      <c r="Y88" s="1588"/>
    </row>
    <row r="89" spans="2:25" ht="13.5" customHeight="1">
      <c r="B89" s="1571"/>
      <c r="D89" s="1579"/>
      <c r="E89" s="1596"/>
      <c r="F89" s="1596"/>
      <c r="G89" s="1589"/>
      <c r="H89" s="3762"/>
      <c r="I89" s="3763"/>
      <c r="J89" s="1579"/>
      <c r="K89" s="1585"/>
      <c r="L89" s="1586"/>
      <c r="M89" s="1586"/>
      <c r="N89" s="1652"/>
      <c r="O89" s="3709"/>
      <c r="P89" s="3725"/>
      <c r="Q89" s="3726"/>
      <c r="R89" s="3713"/>
      <c r="S89" s="3714"/>
      <c r="T89" s="3729"/>
      <c r="U89" s="3730"/>
      <c r="V89" s="3745"/>
      <c r="W89" s="1589"/>
      <c r="X89" s="1579"/>
      <c r="Y89" s="1588"/>
    </row>
    <row r="90" spans="4:29" ht="13.5" customHeight="1">
      <c r="D90" s="1579"/>
      <c r="E90" s="1628"/>
      <c r="F90" s="1628"/>
      <c r="G90" s="1592"/>
      <c r="H90" s="3762"/>
      <c r="I90" s="3763"/>
      <c r="J90" s="1592"/>
      <c r="K90" s="1589"/>
      <c r="L90" s="1604"/>
      <c r="M90" s="1582"/>
      <c r="N90" s="1653"/>
      <c r="O90" s="3707" t="s">
        <v>2738</v>
      </c>
      <c r="P90" s="3723"/>
      <c r="Q90" s="3724"/>
      <c r="R90" s="3711" t="s">
        <v>2739</v>
      </c>
      <c r="S90" s="3712"/>
      <c r="T90" s="3727" t="s">
        <v>2740</v>
      </c>
      <c r="U90" s="3728"/>
      <c r="V90" s="3766" t="s">
        <v>2741</v>
      </c>
      <c r="W90" s="1589"/>
      <c r="X90" s="1579"/>
      <c r="Y90" s="1588"/>
      <c r="AA90" s="1579"/>
      <c r="AB90" s="1596"/>
      <c r="AC90" s="1579"/>
    </row>
    <row r="91" spans="4:29" ht="13.5" customHeight="1">
      <c r="D91" s="1579"/>
      <c r="E91" s="1596"/>
      <c r="F91" s="1596"/>
      <c r="G91" s="1579"/>
      <c r="H91" s="3762"/>
      <c r="I91" s="3763"/>
      <c r="J91" s="1579"/>
      <c r="K91" s="1585"/>
      <c r="L91" s="1602"/>
      <c r="M91" s="1586"/>
      <c r="N91" s="1652"/>
      <c r="O91" s="3709"/>
      <c r="P91" s="3725"/>
      <c r="Q91" s="3726"/>
      <c r="R91" s="3713"/>
      <c r="S91" s="3714"/>
      <c r="T91" s="3729"/>
      <c r="U91" s="3730"/>
      <c r="V91" s="3767"/>
      <c r="W91" s="1589"/>
      <c r="X91" s="1579"/>
      <c r="Y91" s="1588"/>
      <c r="AA91" s="1579"/>
      <c r="AB91" s="1596"/>
      <c r="AC91" s="1579"/>
    </row>
    <row r="92" spans="4:25" ht="13.5" customHeight="1">
      <c r="D92" s="1579"/>
      <c r="E92" s="1596"/>
      <c r="F92" s="1596"/>
      <c r="G92" s="1579"/>
      <c r="H92" s="3762"/>
      <c r="I92" s="3763"/>
      <c r="J92" s="1579"/>
      <c r="K92" s="1592"/>
      <c r="L92" s="1582"/>
      <c r="M92" s="1582"/>
      <c r="N92" s="1653"/>
      <c r="O92" s="3768" t="s">
        <v>2742</v>
      </c>
      <c r="P92" s="3769"/>
      <c r="Q92" s="3770"/>
      <c r="R92" s="3711" t="s">
        <v>2743</v>
      </c>
      <c r="S92" s="3712"/>
      <c r="T92" s="3733" t="s">
        <v>2744</v>
      </c>
      <c r="U92" s="3734"/>
      <c r="V92" s="3752" t="s">
        <v>2745</v>
      </c>
      <c r="W92" s="1589"/>
      <c r="X92" s="1579"/>
      <c r="Y92" s="1588"/>
    </row>
    <row r="93" spans="4:25" ht="13.5" customHeight="1">
      <c r="D93" s="1579"/>
      <c r="E93" s="1596"/>
      <c r="F93" s="1596"/>
      <c r="G93" s="1579"/>
      <c r="H93" s="3764"/>
      <c r="I93" s="3765"/>
      <c r="J93" s="1579"/>
      <c r="K93" s="1579"/>
      <c r="L93" s="1596"/>
      <c r="O93" s="3771"/>
      <c r="P93" s="3772"/>
      <c r="Q93" s="3773"/>
      <c r="R93" s="3713"/>
      <c r="S93" s="3714"/>
      <c r="T93" s="3735"/>
      <c r="U93" s="3736"/>
      <c r="V93" s="3753"/>
      <c r="W93" s="1592"/>
      <c r="X93" s="1582"/>
      <c r="Y93" s="1618"/>
    </row>
    <row r="94" spans="4:21" ht="13.5" customHeight="1">
      <c r="D94" s="1582"/>
      <c r="E94" s="1583"/>
      <c r="F94" s="1583"/>
      <c r="G94" s="1579"/>
      <c r="J94" s="1579"/>
      <c r="K94" s="1579"/>
      <c r="L94" s="1596"/>
      <c r="M94" s="1579"/>
      <c r="N94" s="1601"/>
      <c r="O94" s="1612"/>
      <c r="P94" s="1612"/>
      <c r="Q94" s="1612"/>
      <c r="R94" s="1612"/>
      <c r="S94" s="1638"/>
      <c r="T94" s="1626"/>
      <c r="U94" s="1626"/>
    </row>
    <row r="95" spans="2:25" ht="13.5" customHeight="1">
      <c r="B95" s="3754" t="s">
        <v>2746</v>
      </c>
      <c r="C95" s="3755"/>
      <c r="D95" s="3755"/>
      <c r="E95" s="3755"/>
      <c r="F95" s="3755"/>
      <c r="G95" s="3755"/>
      <c r="H95" s="3755"/>
      <c r="I95" s="3756"/>
      <c r="J95" s="1582"/>
      <c r="K95" s="1582"/>
      <c r="L95" s="1583"/>
      <c r="M95" s="1582"/>
      <c r="N95" s="1599"/>
      <c r="O95" s="3707" t="s">
        <v>2747</v>
      </c>
      <c r="P95" s="3723"/>
      <c r="Q95" s="3724"/>
      <c r="R95" s="3711" t="s">
        <v>2748</v>
      </c>
      <c r="S95" s="3712"/>
      <c r="T95" s="3727" t="s">
        <v>2749</v>
      </c>
      <c r="U95" s="3728"/>
      <c r="V95" s="3737" t="s">
        <v>2750</v>
      </c>
      <c r="W95" s="3711" t="s">
        <v>2751</v>
      </c>
      <c r="X95" s="3721"/>
      <c r="Y95" s="3712"/>
    </row>
    <row r="96" spans="2:25" ht="13.5" customHeight="1">
      <c r="B96" s="3757"/>
      <c r="C96" s="3758"/>
      <c r="D96" s="3758"/>
      <c r="E96" s="3758"/>
      <c r="F96" s="3758"/>
      <c r="G96" s="3758"/>
      <c r="H96" s="3758"/>
      <c r="I96" s="3759"/>
      <c r="O96" s="3709"/>
      <c r="P96" s="3725"/>
      <c r="Q96" s="3726"/>
      <c r="R96" s="3713"/>
      <c r="S96" s="3714"/>
      <c r="T96" s="3729"/>
      <c r="U96" s="3730"/>
      <c r="V96" s="3737"/>
      <c r="W96" s="3713"/>
      <c r="X96" s="3722"/>
      <c r="Y96" s="3714"/>
    </row>
    <row r="97" spans="2:22" ht="13.5" customHeight="1">
      <c r="B97" s="1654"/>
      <c r="C97" s="1654"/>
      <c r="D97" s="1654"/>
      <c r="E97" s="1654"/>
      <c r="O97" s="1612"/>
      <c r="P97" s="1612"/>
      <c r="Q97" s="1612"/>
      <c r="R97" s="1612"/>
      <c r="S97" s="1638"/>
      <c r="T97" s="1626"/>
      <c r="U97" s="1626"/>
      <c r="V97" s="1655"/>
    </row>
    <row r="98" spans="2:25" ht="13.5" customHeight="1">
      <c r="B98" s="3741" t="s">
        <v>2752</v>
      </c>
      <c r="D98" s="1579"/>
      <c r="E98" s="1579"/>
      <c r="F98" s="1571"/>
      <c r="H98" s="1571"/>
      <c r="I98" s="1571"/>
      <c r="L98" s="1619"/>
      <c r="M98" s="1579"/>
      <c r="N98" s="1601"/>
      <c r="O98" s="3731" t="s">
        <v>2753</v>
      </c>
      <c r="P98" s="3731"/>
      <c r="Q98" s="3732"/>
      <c r="R98" s="3711" t="s">
        <v>2754</v>
      </c>
      <c r="S98" s="3712"/>
      <c r="T98" s="3727" t="s">
        <v>2755</v>
      </c>
      <c r="U98" s="3728"/>
      <c r="V98" s="3744" t="s">
        <v>2756</v>
      </c>
      <c r="W98" s="1585"/>
      <c r="X98" s="1586"/>
      <c r="Y98" s="1587"/>
    </row>
    <row r="99" spans="2:25" ht="13.5" customHeight="1">
      <c r="B99" s="3742"/>
      <c r="D99" s="1579"/>
      <c r="E99" s="3741" t="s">
        <v>2757</v>
      </c>
      <c r="F99" s="1571"/>
      <c r="H99" s="3746" t="s">
        <v>2747</v>
      </c>
      <c r="I99" s="3747"/>
      <c r="J99" s="1579"/>
      <c r="K99" s="1585"/>
      <c r="L99" s="1631"/>
      <c r="M99" s="1586"/>
      <c r="N99" s="1610"/>
      <c r="O99" s="3731"/>
      <c r="P99" s="3731"/>
      <c r="Q99" s="3732"/>
      <c r="R99" s="3713"/>
      <c r="S99" s="3714"/>
      <c r="T99" s="3729"/>
      <c r="U99" s="3730"/>
      <c r="V99" s="3745"/>
      <c r="W99" s="1589"/>
      <c r="X99" s="1579"/>
      <c r="Y99" s="1588"/>
    </row>
    <row r="100" spans="2:25" ht="13.5" customHeight="1">
      <c r="B100" s="3742"/>
      <c r="D100" s="1579"/>
      <c r="E100" s="3742"/>
      <c r="F100" s="1571"/>
      <c r="H100" s="3748"/>
      <c r="I100" s="3749"/>
      <c r="K100" s="1592"/>
      <c r="L100" s="1632"/>
      <c r="M100" s="1582"/>
      <c r="N100" s="1599"/>
      <c r="O100" s="3731" t="s">
        <v>2758</v>
      </c>
      <c r="P100" s="3731"/>
      <c r="Q100" s="3732"/>
      <c r="R100" s="3711" t="s">
        <v>2759</v>
      </c>
      <c r="S100" s="3712"/>
      <c r="T100" s="3727" t="s">
        <v>2760</v>
      </c>
      <c r="U100" s="3728"/>
      <c r="V100" s="3737" t="s">
        <v>2761</v>
      </c>
      <c r="W100" s="1589"/>
      <c r="X100" s="1579"/>
      <c r="Y100" s="1588"/>
    </row>
    <row r="101" spans="2:25" ht="13.5" customHeight="1">
      <c r="B101" s="3742"/>
      <c r="C101" s="1582"/>
      <c r="D101" s="1618"/>
      <c r="E101" s="3742"/>
      <c r="F101" s="1592"/>
      <c r="G101" s="1618"/>
      <c r="H101" s="3748"/>
      <c r="I101" s="3749"/>
      <c r="J101" s="1582"/>
      <c r="K101" s="1589"/>
      <c r="L101" s="1619"/>
      <c r="M101" s="1579"/>
      <c r="N101" s="1601"/>
      <c r="O101" s="3731"/>
      <c r="P101" s="3731"/>
      <c r="Q101" s="3732"/>
      <c r="R101" s="3713"/>
      <c r="S101" s="3714"/>
      <c r="T101" s="3729"/>
      <c r="U101" s="3730"/>
      <c r="V101" s="3737"/>
      <c r="W101" s="3738" t="s">
        <v>2762</v>
      </c>
      <c r="X101" s="3739"/>
      <c r="Y101" s="3740"/>
    </row>
    <row r="102" spans="2:25" ht="13.5" customHeight="1">
      <c r="B102" s="3742"/>
      <c r="C102" s="1579"/>
      <c r="D102" s="1579"/>
      <c r="E102" s="3742"/>
      <c r="F102" s="1579"/>
      <c r="G102" s="1579"/>
      <c r="H102" s="3748"/>
      <c r="I102" s="3749"/>
      <c r="J102" s="1579"/>
      <c r="K102" s="1589"/>
      <c r="L102" s="1596"/>
      <c r="M102" s="1579"/>
      <c r="N102" s="1601"/>
      <c r="O102" s="3731" t="s">
        <v>2763</v>
      </c>
      <c r="P102" s="3731"/>
      <c r="Q102" s="3732"/>
      <c r="R102" s="3711" t="s">
        <v>2764</v>
      </c>
      <c r="S102" s="3712"/>
      <c r="T102" s="3727" t="s">
        <v>2765</v>
      </c>
      <c r="U102" s="3728"/>
      <c r="V102" s="3737" t="s">
        <v>2766</v>
      </c>
      <c r="W102" s="3738"/>
      <c r="X102" s="3739"/>
      <c r="Y102" s="3740"/>
    </row>
    <row r="103" spans="2:25" ht="13.5" customHeight="1">
      <c r="B103" s="3742"/>
      <c r="C103" s="1579"/>
      <c r="D103" s="1579"/>
      <c r="E103" s="3742"/>
      <c r="F103" s="1579"/>
      <c r="G103" s="1579"/>
      <c r="H103" s="3748"/>
      <c r="I103" s="3749"/>
      <c r="J103" s="1579"/>
      <c r="K103" s="1585"/>
      <c r="L103" s="1609"/>
      <c r="M103" s="1586"/>
      <c r="N103" s="1610"/>
      <c r="O103" s="3731"/>
      <c r="P103" s="3731"/>
      <c r="Q103" s="3732"/>
      <c r="R103" s="3713"/>
      <c r="S103" s="3714"/>
      <c r="T103" s="3729"/>
      <c r="U103" s="3730"/>
      <c r="V103" s="3737"/>
      <c r="W103" s="1589"/>
      <c r="X103" s="1579"/>
      <c r="Y103" s="1588"/>
    </row>
    <row r="104" spans="2:25" ht="13.5" customHeight="1">
      <c r="B104" s="3742"/>
      <c r="C104" s="1579"/>
      <c r="D104" s="1579"/>
      <c r="E104" s="3743"/>
      <c r="F104" s="1579"/>
      <c r="G104" s="1579"/>
      <c r="H104" s="3750"/>
      <c r="I104" s="3751"/>
      <c r="J104" s="1579"/>
      <c r="K104" s="1592"/>
      <c r="L104" s="1583"/>
      <c r="M104" s="1582"/>
      <c r="N104" s="1599"/>
      <c r="O104" s="3731" t="s">
        <v>2767</v>
      </c>
      <c r="P104" s="3731"/>
      <c r="Q104" s="3732"/>
      <c r="R104" s="3711" t="s">
        <v>2768</v>
      </c>
      <c r="S104" s="3712"/>
      <c r="T104" s="3733" t="s">
        <v>2769</v>
      </c>
      <c r="U104" s="3734"/>
      <c r="V104" s="3737" t="s">
        <v>2770</v>
      </c>
      <c r="W104" s="1589"/>
      <c r="X104" s="1579"/>
      <c r="Y104" s="1588"/>
    </row>
    <row r="105" spans="2:25" ht="13.5" customHeight="1">
      <c r="B105" s="3743"/>
      <c r="C105" s="1579"/>
      <c r="D105" s="1579"/>
      <c r="E105" s="1579"/>
      <c r="F105" s="1579"/>
      <c r="G105" s="1579"/>
      <c r="H105" s="1579"/>
      <c r="I105" s="1579"/>
      <c r="J105" s="1579"/>
      <c r="K105" s="1586"/>
      <c r="L105" s="1586"/>
      <c r="M105" s="1656"/>
      <c r="N105" s="1610"/>
      <c r="O105" s="3731"/>
      <c r="P105" s="3731"/>
      <c r="Q105" s="3732"/>
      <c r="R105" s="3713"/>
      <c r="S105" s="3714"/>
      <c r="T105" s="3735"/>
      <c r="U105" s="3736"/>
      <c r="V105" s="3737"/>
      <c r="W105" s="1592"/>
      <c r="X105" s="1582"/>
      <c r="Y105" s="1618"/>
    </row>
    <row r="106" spans="4:21" ht="13.5" customHeight="1">
      <c r="D106" s="1579"/>
      <c r="E106" s="1596"/>
      <c r="F106" s="1596"/>
      <c r="G106" s="1579"/>
      <c r="K106" s="1579"/>
      <c r="L106" s="1619"/>
      <c r="M106" s="1579"/>
      <c r="N106" s="1601"/>
      <c r="O106" s="1641"/>
      <c r="P106" s="1641"/>
      <c r="Q106" s="1641"/>
      <c r="R106" s="1641"/>
      <c r="S106" s="1578"/>
      <c r="T106" s="1626"/>
      <c r="U106" s="1606"/>
    </row>
    <row r="107" spans="2:25" ht="13.5" customHeight="1">
      <c r="B107" s="3707" t="s">
        <v>2771</v>
      </c>
      <c r="C107" s="3723"/>
      <c r="D107" s="3723"/>
      <c r="E107" s="3723"/>
      <c r="F107" s="3723"/>
      <c r="G107" s="3723"/>
      <c r="H107" s="3723"/>
      <c r="I107" s="3724"/>
      <c r="K107" s="1579"/>
      <c r="L107" s="1613"/>
      <c r="M107" s="1579"/>
      <c r="N107" s="1600"/>
      <c r="O107" s="3707" t="s">
        <v>2747</v>
      </c>
      <c r="P107" s="3723"/>
      <c r="Q107" s="3724"/>
      <c r="R107" s="3711" t="s">
        <v>2585</v>
      </c>
      <c r="S107" s="3712"/>
      <c r="T107" s="3727" t="s">
        <v>2772</v>
      </c>
      <c r="U107" s="3728"/>
      <c r="V107" s="3719" t="s">
        <v>2773</v>
      </c>
      <c r="W107" s="3711" t="s">
        <v>2588</v>
      </c>
      <c r="X107" s="3721"/>
      <c r="Y107" s="3712"/>
    </row>
    <row r="108" spans="2:25" ht="13.5" customHeight="1">
      <c r="B108" s="3709"/>
      <c r="C108" s="3725"/>
      <c r="D108" s="3725"/>
      <c r="E108" s="3725"/>
      <c r="F108" s="3725"/>
      <c r="G108" s="3725"/>
      <c r="H108" s="3725"/>
      <c r="I108" s="3726"/>
      <c r="J108" s="1586"/>
      <c r="K108" s="1586"/>
      <c r="L108" s="1631"/>
      <c r="M108" s="1586"/>
      <c r="N108" s="1610"/>
      <c r="O108" s="3709"/>
      <c r="P108" s="3725"/>
      <c r="Q108" s="3726"/>
      <c r="R108" s="3713"/>
      <c r="S108" s="3714"/>
      <c r="T108" s="3729"/>
      <c r="U108" s="3730"/>
      <c r="V108" s="3720"/>
      <c r="W108" s="3713"/>
      <c r="X108" s="3722"/>
      <c r="Y108" s="3714"/>
    </row>
    <row r="109" spans="2:21" ht="13.5" customHeight="1">
      <c r="B109" s="1571"/>
      <c r="E109" s="1571"/>
      <c r="F109" s="1571"/>
      <c r="H109" s="1571"/>
      <c r="I109" s="1571"/>
      <c r="K109" s="1579"/>
      <c r="L109" s="1613"/>
      <c r="M109" s="1579"/>
      <c r="N109" s="1601"/>
      <c r="O109" s="1577"/>
      <c r="P109" s="1577"/>
      <c r="Q109" s="1577"/>
      <c r="R109" s="1577"/>
      <c r="S109" s="1578"/>
      <c r="T109" s="1606"/>
      <c r="U109" s="1606"/>
    </row>
    <row r="110" spans="2:25" ht="13.5" customHeight="1">
      <c r="B110" s="3707" t="s">
        <v>2774</v>
      </c>
      <c r="C110" s="3723"/>
      <c r="D110" s="3723"/>
      <c r="E110" s="3723"/>
      <c r="F110" s="3723"/>
      <c r="G110" s="3723"/>
      <c r="H110" s="3723"/>
      <c r="I110" s="3724"/>
      <c r="K110" s="1579"/>
      <c r="L110" s="1613"/>
      <c r="M110" s="1579"/>
      <c r="N110" s="1601"/>
      <c r="O110" s="3707" t="s">
        <v>2747</v>
      </c>
      <c r="P110" s="3708"/>
      <c r="Q110" s="3708"/>
      <c r="R110" s="3711" t="s">
        <v>2775</v>
      </c>
      <c r="S110" s="3712"/>
      <c r="T110" s="3727" t="s">
        <v>2776</v>
      </c>
      <c r="U110" s="3728"/>
      <c r="V110" s="1657"/>
      <c r="W110" s="3711" t="s">
        <v>2751</v>
      </c>
      <c r="X110" s="3721"/>
      <c r="Y110" s="3712"/>
    </row>
    <row r="111" spans="2:25" ht="13.5" customHeight="1">
      <c r="B111" s="3709"/>
      <c r="C111" s="3725"/>
      <c r="D111" s="3725"/>
      <c r="E111" s="3725"/>
      <c r="F111" s="3725"/>
      <c r="G111" s="3725"/>
      <c r="H111" s="3725"/>
      <c r="I111" s="3726"/>
      <c r="J111" s="1586"/>
      <c r="K111" s="1586"/>
      <c r="L111" s="1631"/>
      <c r="M111" s="1586"/>
      <c r="N111" s="1610"/>
      <c r="O111" s="3709"/>
      <c r="P111" s="3710"/>
      <c r="Q111" s="3710"/>
      <c r="R111" s="3713"/>
      <c r="S111" s="3714"/>
      <c r="T111" s="3729"/>
      <c r="U111" s="3730"/>
      <c r="V111" s="1658"/>
      <c r="W111" s="3713"/>
      <c r="X111" s="3722"/>
      <c r="Y111" s="3714"/>
    </row>
    <row r="112" spans="3:21" ht="13.5" customHeight="1">
      <c r="C112" s="1570"/>
      <c r="D112" s="1579"/>
      <c r="F112" s="1571"/>
      <c r="H112" s="1571"/>
      <c r="I112" s="1571"/>
      <c r="K112" s="1579"/>
      <c r="L112" s="1613"/>
      <c r="M112" s="1579"/>
      <c r="N112" s="1601"/>
      <c r="O112" s="1577"/>
      <c r="P112" s="1577"/>
      <c r="Q112" s="1577"/>
      <c r="R112" s="1577"/>
      <c r="S112" s="1578"/>
      <c r="T112" s="1606"/>
      <c r="U112" s="1606"/>
    </row>
    <row r="113" spans="2:25" ht="13.5" customHeight="1">
      <c r="B113" s="3707" t="s">
        <v>2777</v>
      </c>
      <c r="C113" s="3723"/>
      <c r="D113" s="3723"/>
      <c r="E113" s="3723"/>
      <c r="F113" s="3723"/>
      <c r="G113" s="3723"/>
      <c r="H113" s="3723"/>
      <c r="I113" s="3724"/>
      <c r="L113" s="1619"/>
      <c r="M113" s="1579"/>
      <c r="N113" s="1601"/>
      <c r="O113" s="3707" t="s">
        <v>2747</v>
      </c>
      <c r="P113" s="3708"/>
      <c r="Q113" s="3708"/>
      <c r="R113" s="3711" t="s">
        <v>2778</v>
      </c>
      <c r="S113" s="3712"/>
      <c r="T113" s="3727" t="s">
        <v>2779</v>
      </c>
      <c r="U113" s="3728"/>
      <c r="V113" s="3719" t="s">
        <v>2780</v>
      </c>
      <c r="W113" s="3711" t="s">
        <v>2690</v>
      </c>
      <c r="X113" s="3721"/>
      <c r="Y113" s="3712"/>
    </row>
    <row r="114" spans="2:25" ht="13.5" customHeight="1">
      <c r="B114" s="3709"/>
      <c r="C114" s="3725"/>
      <c r="D114" s="3725"/>
      <c r="E114" s="3725"/>
      <c r="F114" s="3725"/>
      <c r="G114" s="3725"/>
      <c r="H114" s="3725"/>
      <c r="I114" s="3726"/>
      <c r="J114" s="1586"/>
      <c r="K114" s="1586"/>
      <c r="L114" s="1631"/>
      <c r="M114" s="1586"/>
      <c r="N114" s="1610"/>
      <c r="O114" s="3709"/>
      <c r="P114" s="3710"/>
      <c r="Q114" s="3710"/>
      <c r="R114" s="3713"/>
      <c r="S114" s="3714"/>
      <c r="T114" s="3729"/>
      <c r="U114" s="3730"/>
      <c r="V114" s="3720"/>
      <c r="W114" s="3713"/>
      <c r="X114" s="3722"/>
      <c r="Y114" s="3714"/>
    </row>
    <row r="115" spans="3:21" ht="13.5" customHeight="1">
      <c r="C115" s="1570"/>
      <c r="D115" s="1579"/>
      <c r="F115" s="1571"/>
      <c r="H115" s="1571"/>
      <c r="I115" s="1571"/>
      <c r="O115" s="1577"/>
      <c r="P115" s="1577"/>
      <c r="Q115" s="1577"/>
      <c r="R115" s="1577"/>
      <c r="S115" s="1578"/>
      <c r="T115" s="1659"/>
      <c r="U115" s="1659"/>
    </row>
    <row r="116" spans="2:25" ht="13.5" customHeight="1">
      <c r="B116" s="3701" t="s">
        <v>2781</v>
      </c>
      <c r="C116" s="3702"/>
      <c r="D116" s="3702"/>
      <c r="E116" s="3702"/>
      <c r="F116" s="3702"/>
      <c r="G116" s="3702"/>
      <c r="H116" s="3702"/>
      <c r="I116" s="3703"/>
      <c r="J116" s="1582"/>
      <c r="K116" s="1582"/>
      <c r="L116" s="1583"/>
      <c r="M116" s="1582"/>
      <c r="N116" s="1599"/>
      <c r="O116" s="3707" t="s">
        <v>2747</v>
      </c>
      <c r="P116" s="3708"/>
      <c r="Q116" s="3708"/>
      <c r="R116" s="3711" t="s">
        <v>2585</v>
      </c>
      <c r="S116" s="3712"/>
      <c r="T116" s="3715"/>
      <c r="U116" s="3716"/>
      <c r="V116" s="3719" t="s">
        <v>2773</v>
      </c>
      <c r="W116" s="3711" t="s">
        <v>2588</v>
      </c>
      <c r="X116" s="3721"/>
      <c r="Y116" s="3712"/>
    </row>
    <row r="117" spans="2:25" ht="13.5" customHeight="1">
      <c r="B117" s="3704"/>
      <c r="C117" s="3705"/>
      <c r="D117" s="3705"/>
      <c r="E117" s="3705"/>
      <c r="F117" s="3705"/>
      <c r="G117" s="3705"/>
      <c r="H117" s="3705"/>
      <c r="I117" s="3706"/>
      <c r="J117" s="1579"/>
      <c r="K117" s="1579"/>
      <c r="L117" s="1596"/>
      <c r="M117" s="1579"/>
      <c r="N117" s="1600"/>
      <c r="O117" s="3709"/>
      <c r="P117" s="3710"/>
      <c r="Q117" s="3710"/>
      <c r="R117" s="3713"/>
      <c r="S117" s="3714"/>
      <c r="T117" s="3717"/>
      <c r="U117" s="3718"/>
      <c r="V117" s="3720"/>
      <c r="W117" s="3713"/>
      <c r="X117" s="3722"/>
      <c r="Y117" s="3714"/>
    </row>
    <row r="118" spans="4:21" ht="13.5" customHeight="1">
      <c r="D118" s="1579"/>
      <c r="E118" s="1596"/>
      <c r="G118" s="1579"/>
      <c r="J118" s="1579"/>
      <c r="K118" s="1579"/>
      <c r="L118" s="1596"/>
      <c r="M118" s="1579"/>
      <c r="N118" s="1601"/>
      <c r="O118" s="1641"/>
      <c r="P118" s="1641"/>
      <c r="Q118" s="1641"/>
      <c r="R118" s="1612"/>
      <c r="S118" s="1612"/>
      <c r="T118" s="1612"/>
      <c r="U118" s="1578"/>
    </row>
    <row r="119" spans="2:22" ht="13.5" customHeight="1">
      <c r="B119" s="1571"/>
      <c r="E119" s="1571"/>
      <c r="F119" s="1571"/>
      <c r="H119" s="1571"/>
      <c r="I119" s="1571"/>
      <c r="L119" s="1571"/>
      <c r="N119" s="1571"/>
      <c r="R119" s="1577"/>
      <c r="U119" s="1571"/>
      <c r="V119" s="1571"/>
    </row>
  </sheetData>
  <sheetProtection/>
  <mergeCells count="236">
    <mergeCell ref="B2:Y4"/>
    <mergeCell ref="V5:Y5"/>
    <mergeCell ref="H7:N8"/>
    <mergeCell ref="O7:Q8"/>
    <mergeCell ref="R7:S8"/>
    <mergeCell ref="T7:U8"/>
    <mergeCell ref="V7:V8"/>
    <mergeCell ref="W7:Y8"/>
    <mergeCell ref="V10:V11"/>
    <mergeCell ref="W11:Y12"/>
    <mergeCell ref="O12:Q13"/>
    <mergeCell ref="R12:S13"/>
    <mergeCell ref="T12:U13"/>
    <mergeCell ref="V12:V13"/>
    <mergeCell ref="B10:B15"/>
    <mergeCell ref="E10:E15"/>
    <mergeCell ref="H10:I15"/>
    <mergeCell ref="O10:Q11"/>
    <mergeCell ref="R10:S11"/>
    <mergeCell ref="T10:U11"/>
    <mergeCell ref="O14:Q15"/>
    <mergeCell ref="R14:S15"/>
    <mergeCell ref="T14:U15"/>
    <mergeCell ref="V14:V15"/>
    <mergeCell ref="W14:Y15"/>
    <mergeCell ref="O16:Q17"/>
    <mergeCell ref="R16:S17"/>
    <mergeCell ref="T16:U17"/>
    <mergeCell ref="V16:V17"/>
    <mergeCell ref="W17:Y18"/>
    <mergeCell ref="Q18:Q19"/>
    <mergeCell ref="R18:S19"/>
    <mergeCell ref="T18:U19"/>
    <mergeCell ref="V18:V19"/>
    <mergeCell ref="O20:Q21"/>
    <mergeCell ref="R20:S21"/>
    <mergeCell ref="T20:U21"/>
    <mergeCell ref="V20:V21"/>
    <mergeCell ref="O29:Q30"/>
    <mergeCell ref="R29:S30"/>
    <mergeCell ref="T29:U30"/>
    <mergeCell ref="W20:Y21"/>
    <mergeCell ref="O32:Q33"/>
    <mergeCell ref="R32:S33"/>
    <mergeCell ref="T32:U33"/>
    <mergeCell ref="O23:Q24"/>
    <mergeCell ref="R23:S24"/>
    <mergeCell ref="T23:U24"/>
    <mergeCell ref="V32:V33"/>
    <mergeCell ref="V23:V29"/>
    <mergeCell ref="O25:Q26"/>
    <mergeCell ref="R25:S26"/>
    <mergeCell ref="T25:U26"/>
    <mergeCell ref="O27:Q28"/>
    <mergeCell ref="R27:S28"/>
    <mergeCell ref="T27:U28"/>
    <mergeCell ref="H33:I40"/>
    <mergeCell ref="O34:Q35"/>
    <mergeCell ref="R34:S35"/>
    <mergeCell ref="T34:U35"/>
    <mergeCell ref="V34:V35"/>
    <mergeCell ref="O36:Q37"/>
    <mergeCell ref="R36:S37"/>
    <mergeCell ref="T36:U37"/>
    <mergeCell ref="V36:V37"/>
    <mergeCell ref="V45:V46"/>
    <mergeCell ref="W36:Y37"/>
    <mergeCell ref="Q38:Q39"/>
    <mergeCell ref="R38:S39"/>
    <mergeCell ref="T38:U39"/>
    <mergeCell ref="V38:V39"/>
    <mergeCell ref="O40:Q41"/>
    <mergeCell ref="R40:S41"/>
    <mergeCell ref="T40:U41"/>
    <mergeCell ref="V40:V41"/>
    <mergeCell ref="W58:Y59"/>
    <mergeCell ref="O60:Q61"/>
    <mergeCell ref="R60:S61"/>
    <mergeCell ref="T60:U61"/>
    <mergeCell ref="V60:V61"/>
    <mergeCell ref="W45:Y46"/>
    <mergeCell ref="H46:I51"/>
    <mergeCell ref="O47:Q48"/>
    <mergeCell ref="R47:S48"/>
    <mergeCell ref="T47:U48"/>
    <mergeCell ref="V47:V48"/>
    <mergeCell ref="W47:Y48"/>
    <mergeCell ref="O49:Q50"/>
    <mergeCell ref="R49:S49"/>
    <mergeCell ref="T49:U49"/>
    <mergeCell ref="L43:L48"/>
    <mergeCell ref="O43:Q44"/>
    <mergeCell ref="R43:S44"/>
    <mergeCell ref="T43:U44"/>
    <mergeCell ref="V43:V44"/>
    <mergeCell ref="W43:Y44"/>
    <mergeCell ref="O45:Q46"/>
    <mergeCell ref="R45:S46"/>
    <mergeCell ref="T45:U46"/>
    <mergeCell ref="W49:Y49"/>
    <mergeCell ref="R50:S50"/>
    <mergeCell ref="T50:U50"/>
    <mergeCell ref="W50:Y50"/>
    <mergeCell ref="O51:Q52"/>
    <mergeCell ref="R51:S51"/>
    <mergeCell ref="T51:U51"/>
    <mergeCell ref="W51:Y52"/>
    <mergeCell ref="R52:S52"/>
    <mergeCell ref="T52:U52"/>
    <mergeCell ref="O54:Q55"/>
    <mergeCell ref="R54:S55"/>
    <mergeCell ref="T54:U55"/>
    <mergeCell ref="V54:V55"/>
    <mergeCell ref="O62:Q63"/>
    <mergeCell ref="R62:S63"/>
    <mergeCell ref="T62:U63"/>
    <mergeCell ref="V62:V63"/>
    <mergeCell ref="H64:I69"/>
    <mergeCell ref="O65:Q66"/>
    <mergeCell ref="R65:S66"/>
    <mergeCell ref="T65:U66"/>
    <mergeCell ref="V65:V66"/>
    <mergeCell ref="H56:I61"/>
    <mergeCell ref="O56:Q57"/>
    <mergeCell ref="R56:S57"/>
    <mergeCell ref="T56:U57"/>
    <mergeCell ref="V56:V57"/>
    <mergeCell ref="O58:Q59"/>
    <mergeCell ref="R58:S59"/>
    <mergeCell ref="T58:U59"/>
    <mergeCell ref="V58:V59"/>
    <mergeCell ref="W73:Y74"/>
    <mergeCell ref="W65:Y68"/>
    <mergeCell ref="O67:Q68"/>
    <mergeCell ref="R67:S68"/>
    <mergeCell ref="T67:U68"/>
    <mergeCell ref="V67:V68"/>
    <mergeCell ref="O70:Q71"/>
    <mergeCell ref="R70:S71"/>
    <mergeCell ref="T70:U71"/>
    <mergeCell ref="V70:V71"/>
    <mergeCell ref="W70:Y71"/>
    <mergeCell ref="O76:Q77"/>
    <mergeCell ref="R76:S77"/>
    <mergeCell ref="T76:U77"/>
    <mergeCell ref="V76:V77"/>
    <mergeCell ref="O78:Q79"/>
    <mergeCell ref="R78:S79"/>
    <mergeCell ref="T78:U79"/>
    <mergeCell ref="V78:V79"/>
    <mergeCell ref="J73:M74"/>
    <mergeCell ref="O73:Q74"/>
    <mergeCell ref="R73:S74"/>
    <mergeCell ref="T73:U74"/>
    <mergeCell ref="V73:V74"/>
    <mergeCell ref="W84:Y85"/>
    <mergeCell ref="O86:Q87"/>
    <mergeCell ref="R86:S87"/>
    <mergeCell ref="T86:U87"/>
    <mergeCell ref="V86:V87"/>
    <mergeCell ref="O80:Q81"/>
    <mergeCell ref="R80:S81"/>
    <mergeCell ref="T80:U81"/>
    <mergeCell ref="V80:V81"/>
    <mergeCell ref="O82:Q83"/>
    <mergeCell ref="R82:S83"/>
    <mergeCell ref="T82:U83"/>
    <mergeCell ref="V82:V83"/>
    <mergeCell ref="R92:S93"/>
    <mergeCell ref="T92:U93"/>
    <mergeCell ref="V92:V93"/>
    <mergeCell ref="B95:I96"/>
    <mergeCell ref="O95:Q96"/>
    <mergeCell ref="R95:S96"/>
    <mergeCell ref="T95:U96"/>
    <mergeCell ref="V95:V96"/>
    <mergeCell ref="H88:I93"/>
    <mergeCell ref="O88:Q89"/>
    <mergeCell ref="R88:S89"/>
    <mergeCell ref="T88:U89"/>
    <mergeCell ref="V88:V89"/>
    <mergeCell ref="O90:Q91"/>
    <mergeCell ref="R90:S91"/>
    <mergeCell ref="T90:U91"/>
    <mergeCell ref="V90:V91"/>
    <mergeCell ref="O92:Q93"/>
    <mergeCell ref="B78:B88"/>
    <mergeCell ref="E78:E88"/>
    <mergeCell ref="O84:Q85"/>
    <mergeCell ref="R84:S85"/>
    <mergeCell ref="T84:U85"/>
    <mergeCell ref="V84:V85"/>
    <mergeCell ref="T100:U101"/>
    <mergeCell ref="V100:V101"/>
    <mergeCell ref="W101:Y102"/>
    <mergeCell ref="O102:Q103"/>
    <mergeCell ref="R102:S103"/>
    <mergeCell ref="T102:U103"/>
    <mergeCell ref="V102:V103"/>
    <mergeCell ref="W95:Y96"/>
    <mergeCell ref="B98:B105"/>
    <mergeCell ref="O98:Q99"/>
    <mergeCell ref="R98:S99"/>
    <mergeCell ref="T98:U99"/>
    <mergeCell ref="V98:V99"/>
    <mergeCell ref="E99:E104"/>
    <mergeCell ref="H99:I104"/>
    <mergeCell ref="O100:Q101"/>
    <mergeCell ref="R100:S101"/>
    <mergeCell ref="W107:Y108"/>
    <mergeCell ref="B110:I111"/>
    <mergeCell ref="O110:Q111"/>
    <mergeCell ref="R110:S111"/>
    <mergeCell ref="T110:U111"/>
    <mergeCell ref="W110:Y111"/>
    <mergeCell ref="O104:Q105"/>
    <mergeCell ref="R104:S105"/>
    <mergeCell ref="T104:U105"/>
    <mergeCell ref="V104:V105"/>
    <mergeCell ref="B107:I108"/>
    <mergeCell ref="O107:Q108"/>
    <mergeCell ref="R107:S108"/>
    <mergeCell ref="T107:U108"/>
    <mergeCell ref="V107:V108"/>
    <mergeCell ref="B116:I117"/>
    <mergeCell ref="O116:Q117"/>
    <mergeCell ref="R116:S117"/>
    <mergeCell ref="T116:U117"/>
    <mergeCell ref="V116:V117"/>
    <mergeCell ref="W116:Y117"/>
    <mergeCell ref="B113:I114"/>
    <mergeCell ref="O113:Q114"/>
    <mergeCell ref="R113:S114"/>
    <mergeCell ref="T113:U114"/>
    <mergeCell ref="V113:V114"/>
    <mergeCell ref="W113:Y114"/>
  </mergeCells>
  <printOptions horizontalCentered="1"/>
  <pageMargins left="0.4330708661417323" right="0.3937007874015748" top="0.5118110236220472" bottom="0.2755905511811024" header="0.4330708661417323" footer="0.1968503937007874"/>
  <pageSetup horizontalDpi="600" verticalDpi="600" orientation="portrait" paperSize="9" scale="51" r:id="rId2"/>
  <headerFooter alignWithMargins="0">
    <oddFooter>&amp;C&amp;18-116-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38"/>
  <sheetViews>
    <sheetView showGridLines="0" zoomScalePageLayoutView="0" workbookViewId="0" topLeftCell="A1">
      <selection activeCell="G34" sqref="G34:I34"/>
    </sheetView>
  </sheetViews>
  <sheetFormatPr defaultColWidth="6.625" defaultRowHeight="18" customHeight="1"/>
  <cols>
    <col min="1" max="1" width="3.625" style="761" customWidth="1"/>
    <col min="2" max="2" width="10.25390625" style="761" customWidth="1"/>
    <col min="3" max="5" width="6.625" style="764" customWidth="1"/>
    <col min="6" max="8" width="6.50390625" style="764" customWidth="1"/>
    <col min="9" max="9" width="6.50390625" style="761" customWidth="1"/>
    <col min="10" max="10" width="6.625" style="761" customWidth="1"/>
    <col min="11" max="14" width="6.50390625" style="761" customWidth="1"/>
    <col min="15" max="15" width="3.625" style="761" customWidth="1"/>
    <col min="16" max="248" width="6.625" style="761" customWidth="1"/>
    <col min="249" max="16384" width="6.625" style="761" customWidth="1"/>
  </cols>
  <sheetData>
    <row r="1" spans="2:13" ht="18" customHeight="1">
      <c r="B1" s="865" t="s">
        <v>2941</v>
      </c>
      <c r="C1" s="917"/>
      <c r="D1" s="917"/>
      <c r="E1" s="917"/>
      <c r="F1" s="917"/>
      <c r="G1" s="917"/>
      <c r="H1" s="917"/>
      <c r="I1" s="917"/>
      <c r="J1" s="917"/>
      <c r="K1" s="917"/>
      <c r="L1" s="917"/>
      <c r="M1" s="917"/>
    </row>
    <row r="2" spans="2:13" ht="13.5" customHeight="1">
      <c r="B2" s="865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</row>
    <row r="3" spans="3:15" ht="18" customHeight="1" thickBot="1"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720"/>
      <c r="N3" s="1737" t="s">
        <v>2849</v>
      </c>
      <c r="O3" s="1737"/>
    </row>
    <row r="4" spans="2:15" ht="12">
      <c r="B4" s="893"/>
      <c r="C4" s="2661" t="s">
        <v>1863</v>
      </c>
      <c r="D4" s="2661"/>
      <c r="E4" s="2661"/>
      <c r="F4" s="2661"/>
      <c r="G4" s="2661"/>
      <c r="H4" s="2661"/>
      <c r="I4" s="2661"/>
      <c r="J4" s="2616" t="s">
        <v>1864</v>
      </c>
      <c r="K4" s="2607"/>
      <c r="L4" s="2607"/>
      <c r="M4" s="2607"/>
      <c r="N4" s="2662" t="s">
        <v>1865</v>
      </c>
      <c r="O4" s="1690"/>
    </row>
    <row r="5" spans="2:15" ht="12">
      <c r="B5" s="770" t="s">
        <v>1866</v>
      </c>
      <c r="C5" s="2665" t="s">
        <v>560</v>
      </c>
      <c r="D5" s="2667" t="s">
        <v>1867</v>
      </c>
      <c r="E5" s="2668"/>
      <c r="F5" s="2668"/>
      <c r="G5" s="2668"/>
      <c r="H5" s="2669"/>
      <c r="I5" s="957"/>
      <c r="J5" s="2614" t="s">
        <v>560</v>
      </c>
      <c r="K5" s="2670" t="s">
        <v>1868</v>
      </c>
      <c r="L5" s="2670" t="s">
        <v>1869</v>
      </c>
      <c r="M5" s="2614" t="s">
        <v>1870</v>
      </c>
      <c r="N5" s="2663"/>
      <c r="O5" s="1695"/>
    </row>
    <row r="6" spans="2:15" ht="12">
      <c r="B6" s="770"/>
      <c r="C6" s="2643"/>
      <c r="D6" s="2627" t="s">
        <v>560</v>
      </c>
      <c r="E6" s="958" t="s">
        <v>1871</v>
      </c>
      <c r="F6" s="883" t="s">
        <v>1872</v>
      </c>
      <c r="G6" s="920" t="s">
        <v>1873</v>
      </c>
      <c r="H6" s="2627" t="s">
        <v>1874</v>
      </c>
      <c r="I6" s="959" t="s">
        <v>1875</v>
      </c>
      <c r="J6" s="2614"/>
      <c r="K6" s="2671"/>
      <c r="L6" s="2671"/>
      <c r="M6" s="2614"/>
      <c r="N6" s="2663"/>
      <c r="O6" s="1695"/>
    </row>
    <row r="7" spans="2:15" ht="12">
      <c r="B7" s="770" t="s">
        <v>1876</v>
      </c>
      <c r="C7" s="2643"/>
      <c r="D7" s="2627"/>
      <c r="E7" s="960"/>
      <c r="F7" s="883" t="s">
        <v>1877</v>
      </c>
      <c r="G7" s="869" t="s">
        <v>1878</v>
      </c>
      <c r="H7" s="2627"/>
      <c r="I7" s="959" t="s">
        <v>1879</v>
      </c>
      <c r="J7" s="2614"/>
      <c r="K7" s="2671"/>
      <c r="L7" s="2671"/>
      <c r="M7" s="2614"/>
      <c r="N7" s="2663"/>
      <c r="O7" s="1695"/>
    </row>
    <row r="8" spans="2:15" ht="12.75" thickBot="1">
      <c r="B8" s="868"/>
      <c r="C8" s="2666"/>
      <c r="D8" s="2611"/>
      <c r="E8" s="841" t="s">
        <v>1880</v>
      </c>
      <c r="F8" s="867" t="s">
        <v>1880</v>
      </c>
      <c r="G8" s="841" t="s">
        <v>1881</v>
      </c>
      <c r="H8" s="2611"/>
      <c r="I8" s="961"/>
      <c r="J8" s="2596"/>
      <c r="K8" s="2598"/>
      <c r="L8" s="2598"/>
      <c r="M8" s="2596"/>
      <c r="N8" s="2664"/>
      <c r="O8" s="1695"/>
    </row>
    <row r="9" spans="2:15" ht="18" customHeight="1">
      <c r="B9" s="962" t="s">
        <v>1882</v>
      </c>
      <c r="C9" s="963"/>
      <c r="D9" s="964"/>
      <c r="E9" s="964"/>
      <c r="F9" s="964"/>
      <c r="G9" s="964"/>
      <c r="H9" s="964"/>
      <c r="I9" s="964"/>
      <c r="J9" s="964"/>
      <c r="K9" s="964"/>
      <c r="L9" s="964"/>
      <c r="M9" s="964"/>
      <c r="N9" s="965"/>
      <c r="O9" s="965"/>
    </row>
    <row r="10" spans="2:15" ht="18" customHeight="1">
      <c r="B10" s="966" t="s">
        <v>560</v>
      </c>
      <c r="C10" s="963">
        <f>D10+I10</f>
        <v>28424</v>
      </c>
      <c r="D10" s="964">
        <v>26760</v>
      </c>
      <c r="E10" s="964">
        <v>22191</v>
      </c>
      <c r="F10" s="964">
        <v>3819</v>
      </c>
      <c r="G10" s="964">
        <v>302</v>
      </c>
      <c r="H10" s="964">
        <v>448</v>
      </c>
      <c r="I10" s="964">
        <v>1664</v>
      </c>
      <c r="J10" s="964">
        <f>K10+L10+M10</f>
        <v>19729</v>
      </c>
      <c r="K10" s="964">
        <v>7578</v>
      </c>
      <c r="L10" s="967">
        <v>3281</v>
      </c>
      <c r="M10" s="967">
        <v>8870</v>
      </c>
      <c r="N10" s="1152" t="s">
        <v>2184</v>
      </c>
      <c r="O10" s="1152"/>
    </row>
    <row r="11" spans="2:15" ht="18" customHeight="1">
      <c r="B11" s="898" t="s">
        <v>1883</v>
      </c>
      <c r="C11" s="1145">
        <f>D11+I11</f>
        <v>16049</v>
      </c>
      <c r="D11" s="1146">
        <f>SUM(E11:H11)</f>
        <v>14936</v>
      </c>
      <c r="E11" s="1146">
        <v>14074</v>
      </c>
      <c r="F11" s="1146">
        <v>401</v>
      </c>
      <c r="G11" s="1146">
        <v>182</v>
      </c>
      <c r="H11" s="1146">
        <v>279</v>
      </c>
      <c r="I11" s="1146">
        <v>1113</v>
      </c>
      <c r="J11" s="1146">
        <f>K11+L11+M11</f>
        <v>6700</v>
      </c>
      <c r="K11" s="1146">
        <v>574</v>
      </c>
      <c r="L11" s="1147">
        <v>1824</v>
      </c>
      <c r="M11" s="1147">
        <v>4302</v>
      </c>
      <c r="N11" s="1152" t="s">
        <v>2184</v>
      </c>
      <c r="O11" s="1152"/>
    </row>
    <row r="12" spans="2:15" ht="18" customHeight="1">
      <c r="B12" s="898" t="s">
        <v>1884</v>
      </c>
      <c r="C12" s="1145">
        <f>D12+I12</f>
        <v>12375</v>
      </c>
      <c r="D12" s="1146">
        <f>SUM(E12:H12)</f>
        <v>11824</v>
      </c>
      <c r="E12" s="1146">
        <v>8117</v>
      </c>
      <c r="F12" s="1146">
        <v>3418</v>
      </c>
      <c r="G12" s="1146">
        <v>120</v>
      </c>
      <c r="H12" s="1146">
        <v>169</v>
      </c>
      <c r="I12" s="1146">
        <v>551</v>
      </c>
      <c r="J12" s="1146">
        <f>K12+L12+M12</f>
        <v>13029</v>
      </c>
      <c r="K12" s="1146">
        <v>7004</v>
      </c>
      <c r="L12" s="1147">
        <v>1457</v>
      </c>
      <c r="M12" s="1147">
        <v>4568</v>
      </c>
      <c r="N12" s="1152" t="s">
        <v>2184</v>
      </c>
      <c r="O12" s="1152"/>
    </row>
    <row r="13" spans="2:15" ht="18" customHeight="1">
      <c r="B13" s="898"/>
      <c r="C13" s="963"/>
      <c r="D13" s="964"/>
      <c r="E13" s="964"/>
      <c r="F13" s="964"/>
      <c r="G13" s="964"/>
      <c r="H13" s="964"/>
      <c r="I13" s="964"/>
      <c r="J13" s="964"/>
      <c r="K13" s="964"/>
      <c r="L13" s="967"/>
      <c r="M13" s="967"/>
      <c r="N13" s="965"/>
      <c r="O13" s="965"/>
    </row>
    <row r="14" spans="2:15" ht="18" customHeight="1">
      <c r="B14" s="968" t="s">
        <v>1885</v>
      </c>
      <c r="C14" s="969"/>
      <c r="D14" s="967"/>
      <c r="E14" s="967"/>
      <c r="F14" s="967"/>
      <c r="G14" s="967"/>
      <c r="H14" s="967"/>
      <c r="I14" s="967"/>
      <c r="J14" s="967"/>
      <c r="K14" s="967"/>
      <c r="L14" s="967"/>
      <c r="M14" s="967"/>
      <c r="N14" s="965"/>
      <c r="O14" s="965"/>
    </row>
    <row r="15" spans="2:15" ht="18" customHeight="1">
      <c r="B15" s="966" t="s">
        <v>560</v>
      </c>
      <c r="C15" s="970">
        <v>25901</v>
      </c>
      <c r="D15" s="967">
        <f>SUM(E15:H15)</f>
        <v>24114</v>
      </c>
      <c r="E15" s="967">
        <v>20388</v>
      </c>
      <c r="F15" s="967">
        <v>3058</v>
      </c>
      <c r="G15" s="967">
        <v>240</v>
      </c>
      <c r="H15" s="967">
        <v>428</v>
      </c>
      <c r="I15" s="967">
        <v>1787</v>
      </c>
      <c r="J15" s="967">
        <v>19685</v>
      </c>
      <c r="K15" s="967">
        <v>7819</v>
      </c>
      <c r="L15" s="967">
        <v>2747</v>
      </c>
      <c r="M15" s="967">
        <v>9119</v>
      </c>
      <c r="N15" s="971">
        <v>773</v>
      </c>
      <c r="O15" s="971"/>
    </row>
    <row r="16" spans="2:15" ht="18" customHeight="1">
      <c r="B16" s="898" t="s">
        <v>1883</v>
      </c>
      <c r="C16" s="1148">
        <v>14545</v>
      </c>
      <c r="D16" s="1147">
        <f>SUM(E16:H16)</f>
        <v>13282</v>
      </c>
      <c r="E16" s="1147">
        <v>12576</v>
      </c>
      <c r="F16" s="1147">
        <v>364</v>
      </c>
      <c r="G16" s="1147">
        <v>101</v>
      </c>
      <c r="H16" s="1147">
        <v>241</v>
      </c>
      <c r="I16" s="1147">
        <v>1263</v>
      </c>
      <c r="J16" s="1147">
        <v>6878</v>
      </c>
      <c r="K16" s="1147">
        <v>1069</v>
      </c>
      <c r="L16" s="1147">
        <v>1454</v>
      </c>
      <c r="M16" s="1147">
        <v>4355</v>
      </c>
      <c r="N16" s="1149">
        <v>439</v>
      </c>
      <c r="O16" s="1149"/>
    </row>
    <row r="17" spans="2:15" ht="18" customHeight="1" thickBot="1">
      <c r="B17" s="759" t="s">
        <v>1884</v>
      </c>
      <c r="C17" s="1150">
        <v>11356</v>
      </c>
      <c r="D17" s="1151">
        <f>SUM(E17:H17)</f>
        <v>10832</v>
      </c>
      <c r="E17" s="1151">
        <v>7812</v>
      </c>
      <c r="F17" s="1151">
        <v>2694</v>
      </c>
      <c r="G17" s="1151">
        <v>139</v>
      </c>
      <c r="H17" s="1151">
        <v>187</v>
      </c>
      <c r="I17" s="1151">
        <v>524</v>
      </c>
      <c r="J17" s="1151">
        <v>12807</v>
      </c>
      <c r="K17" s="1151">
        <v>6750</v>
      </c>
      <c r="L17" s="1151">
        <v>1293</v>
      </c>
      <c r="M17" s="1151">
        <v>4764</v>
      </c>
      <c r="N17" s="978">
        <v>334</v>
      </c>
      <c r="O17" s="1694"/>
    </row>
    <row r="18" spans="3:15" ht="18" customHeight="1"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683"/>
      <c r="N18" s="1737" t="s">
        <v>2848</v>
      </c>
      <c r="O18" s="1737"/>
    </row>
    <row r="19" ht="33" customHeight="1">
      <c r="B19" s="717"/>
    </row>
    <row r="20" spans="2:8" ht="18" customHeight="1">
      <c r="B20" s="865" t="s">
        <v>3285</v>
      </c>
      <c r="C20" s="917"/>
      <c r="D20" s="917"/>
      <c r="E20" s="917"/>
      <c r="F20" s="917"/>
      <c r="G20" s="917"/>
      <c r="H20" s="917"/>
    </row>
    <row r="21" spans="2:8" ht="13.5" customHeight="1">
      <c r="B21" s="865"/>
      <c r="C21" s="917"/>
      <c r="D21" s="917"/>
      <c r="E21" s="917"/>
      <c r="F21" s="917"/>
      <c r="G21" s="917"/>
      <c r="H21" s="917"/>
    </row>
    <row r="22" spans="3:12" ht="18" customHeight="1" thickBot="1">
      <c r="C22" s="720"/>
      <c r="D22" s="720"/>
      <c r="E22" s="720"/>
      <c r="F22" s="720"/>
      <c r="G22" s="720"/>
      <c r="H22" s="720"/>
      <c r="L22" s="1737" t="s">
        <v>2850</v>
      </c>
    </row>
    <row r="23" spans="2:12" ht="18" customHeight="1" thickBot="1">
      <c r="B23" s="2625" t="s">
        <v>1828</v>
      </c>
      <c r="C23" s="2625"/>
      <c r="D23" s="2629" t="s">
        <v>1882</v>
      </c>
      <c r="E23" s="2630"/>
      <c r="F23" s="2631"/>
      <c r="G23" s="2604" t="s">
        <v>1828</v>
      </c>
      <c r="H23" s="2604"/>
      <c r="I23" s="2641"/>
      <c r="J23" s="2649" t="s">
        <v>176</v>
      </c>
      <c r="K23" s="2650"/>
      <c r="L23" s="2650"/>
    </row>
    <row r="24" spans="2:12" ht="18" customHeight="1">
      <c r="B24" s="2604" t="s">
        <v>3286</v>
      </c>
      <c r="C24" s="2604"/>
      <c r="D24" s="2609"/>
      <c r="E24" s="2604"/>
      <c r="F24" s="2632"/>
      <c r="G24" s="2604" t="s">
        <v>3286</v>
      </c>
      <c r="H24" s="2604"/>
      <c r="I24" s="2641"/>
      <c r="J24" s="2640"/>
      <c r="K24" s="2601"/>
      <c r="L24" s="2601"/>
    </row>
    <row r="25" spans="2:12" ht="18" customHeight="1">
      <c r="B25" s="2626" t="s">
        <v>1886</v>
      </c>
      <c r="C25" s="2626"/>
      <c r="D25" s="2633">
        <f>SUM(D26:E32)</f>
        <v>19986</v>
      </c>
      <c r="E25" s="2634"/>
      <c r="F25" s="2635"/>
      <c r="G25" s="2626" t="s">
        <v>1165</v>
      </c>
      <c r="H25" s="2626"/>
      <c r="I25" s="2642"/>
      <c r="J25" s="2651">
        <f>SUM(J26:K32)</f>
        <v>19662</v>
      </c>
      <c r="K25" s="2652"/>
      <c r="L25" s="2652"/>
    </row>
    <row r="26" spans="2:12" ht="18" customHeight="1">
      <c r="B26" s="2627" t="s">
        <v>1887</v>
      </c>
      <c r="C26" s="2627"/>
      <c r="D26" s="2636">
        <v>4753</v>
      </c>
      <c r="E26" s="2637"/>
      <c r="F26" s="2638"/>
      <c r="G26" s="2627" t="s">
        <v>1887</v>
      </c>
      <c r="H26" s="2627"/>
      <c r="I26" s="2643"/>
      <c r="J26" s="2653">
        <v>4922</v>
      </c>
      <c r="K26" s="2654"/>
      <c r="L26" s="2654"/>
    </row>
    <row r="27" spans="2:12" ht="18" customHeight="1">
      <c r="B27" s="2628" t="s">
        <v>1888</v>
      </c>
      <c r="C27" s="2628"/>
      <c r="D27" s="2636">
        <v>5727</v>
      </c>
      <c r="E27" s="2637"/>
      <c r="F27" s="2638"/>
      <c r="G27" s="2628" t="s">
        <v>1888</v>
      </c>
      <c r="H27" s="2628"/>
      <c r="I27" s="2644"/>
      <c r="J27" s="2653">
        <v>5843</v>
      </c>
      <c r="K27" s="2654"/>
      <c r="L27" s="2654"/>
    </row>
    <row r="28" spans="2:12" ht="18" customHeight="1">
      <c r="B28" s="2628" t="s">
        <v>1889</v>
      </c>
      <c r="C28" s="2628"/>
      <c r="D28" s="2636">
        <v>3826</v>
      </c>
      <c r="E28" s="2637"/>
      <c r="F28" s="2638"/>
      <c r="G28" s="2628" t="s">
        <v>1889</v>
      </c>
      <c r="H28" s="2628"/>
      <c r="I28" s="2644"/>
      <c r="J28" s="2653">
        <v>3892</v>
      </c>
      <c r="K28" s="2654"/>
      <c r="L28" s="2654"/>
    </row>
    <row r="29" spans="2:12" ht="18" customHeight="1">
      <c r="B29" s="2628" t="s">
        <v>1890</v>
      </c>
      <c r="C29" s="2628"/>
      <c r="D29" s="2636">
        <v>3294</v>
      </c>
      <c r="E29" s="2637"/>
      <c r="F29" s="2638"/>
      <c r="G29" s="2628" t="s">
        <v>1890</v>
      </c>
      <c r="H29" s="2628"/>
      <c r="I29" s="2644"/>
      <c r="J29" s="2653">
        <v>2932</v>
      </c>
      <c r="K29" s="2654"/>
      <c r="L29" s="2654"/>
    </row>
    <row r="30" spans="2:12" ht="18" customHeight="1">
      <c r="B30" s="2628" t="s">
        <v>1891</v>
      </c>
      <c r="C30" s="2628"/>
      <c r="D30" s="2636">
        <v>1360</v>
      </c>
      <c r="E30" s="2637"/>
      <c r="F30" s="2638"/>
      <c r="G30" s="2628" t="s">
        <v>1891</v>
      </c>
      <c r="H30" s="2628"/>
      <c r="I30" s="2644"/>
      <c r="J30" s="2653">
        <v>1251</v>
      </c>
      <c r="K30" s="2654"/>
      <c r="L30" s="2654"/>
    </row>
    <row r="31" spans="2:12" ht="18" customHeight="1">
      <c r="B31" s="2628" t="s">
        <v>1892</v>
      </c>
      <c r="C31" s="2628"/>
      <c r="D31" s="2636">
        <v>667</v>
      </c>
      <c r="E31" s="2637"/>
      <c r="F31" s="2638"/>
      <c r="G31" s="2628" t="s">
        <v>1892</v>
      </c>
      <c r="H31" s="2628"/>
      <c r="I31" s="2644"/>
      <c r="J31" s="2653">
        <v>533</v>
      </c>
      <c r="K31" s="2654"/>
      <c r="L31" s="2654"/>
    </row>
    <row r="32" spans="2:12" ht="18" customHeight="1">
      <c r="B32" s="2628" t="s">
        <v>1893</v>
      </c>
      <c r="C32" s="2628"/>
      <c r="D32" s="2636">
        <v>359</v>
      </c>
      <c r="E32" s="2637"/>
      <c r="F32" s="2638"/>
      <c r="G32" s="2628" t="s">
        <v>1893</v>
      </c>
      <c r="H32" s="2628"/>
      <c r="I32" s="2644"/>
      <c r="J32" s="2653">
        <v>289</v>
      </c>
      <c r="K32" s="2654"/>
      <c r="L32" s="2654"/>
    </row>
    <row r="33" spans="2:12" ht="20.25" customHeight="1">
      <c r="B33" s="2660" t="s">
        <v>3287</v>
      </c>
      <c r="C33" s="2645"/>
      <c r="D33" s="2636">
        <v>54280</v>
      </c>
      <c r="E33" s="2637"/>
      <c r="F33" s="2638"/>
      <c r="G33" s="2645" t="s">
        <v>3287</v>
      </c>
      <c r="H33" s="2645"/>
      <c r="I33" s="2646"/>
      <c r="J33" s="2653">
        <v>51587</v>
      </c>
      <c r="K33" s="2654"/>
      <c r="L33" s="2654"/>
    </row>
    <row r="34" spans="2:12" ht="23.25" customHeight="1" thickBot="1">
      <c r="B34" s="2647" t="s">
        <v>2846</v>
      </c>
      <c r="C34" s="2647"/>
      <c r="D34" s="2657">
        <v>2.72</v>
      </c>
      <c r="E34" s="2658"/>
      <c r="F34" s="2659"/>
      <c r="G34" s="2647" t="s">
        <v>2847</v>
      </c>
      <c r="H34" s="2647"/>
      <c r="I34" s="2648"/>
      <c r="J34" s="2655">
        <v>2.62</v>
      </c>
      <c r="K34" s="2656"/>
      <c r="L34" s="2656"/>
    </row>
    <row r="35" spans="3:15" ht="12.75" customHeight="1">
      <c r="C35" s="934"/>
      <c r="D35" s="934"/>
      <c r="G35" s="934"/>
      <c r="H35" s="974"/>
      <c r="J35" s="2639" t="s">
        <v>1894</v>
      </c>
      <c r="K35" s="2639"/>
      <c r="L35" s="2639"/>
      <c r="N35" s="720"/>
      <c r="O35" s="720"/>
    </row>
    <row r="36" spans="2:8" ht="12">
      <c r="B36" s="975"/>
      <c r="C36" s="976"/>
      <c r="D36" s="976"/>
      <c r="E36" s="976"/>
      <c r="F36" s="976"/>
      <c r="G36" s="976"/>
      <c r="H36" s="976"/>
    </row>
    <row r="37" spans="2:8" ht="12">
      <c r="B37" s="977"/>
      <c r="C37" s="976"/>
      <c r="D37" s="976"/>
      <c r="E37" s="976"/>
      <c r="F37" s="976"/>
      <c r="G37" s="976"/>
      <c r="H37" s="976"/>
    </row>
    <row r="38" ht="18" customHeight="1">
      <c r="B38" s="717"/>
    </row>
  </sheetData>
  <sheetProtection/>
  <mergeCells count="60">
    <mergeCell ref="C4:I4"/>
    <mergeCell ref="J4:M4"/>
    <mergeCell ref="N4:N8"/>
    <mergeCell ref="C5:C8"/>
    <mergeCell ref="D5:H5"/>
    <mergeCell ref="J5:J8"/>
    <mergeCell ref="K5:K8"/>
    <mergeCell ref="L5:L8"/>
    <mergeCell ref="M5:M8"/>
    <mergeCell ref="D6:D8"/>
    <mergeCell ref="H6:H8"/>
    <mergeCell ref="B31:C31"/>
    <mergeCell ref="J28:L28"/>
    <mergeCell ref="D28:F28"/>
    <mergeCell ref="B28:C28"/>
    <mergeCell ref="J29:L29"/>
    <mergeCell ref="D29:F29"/>
    <mergeCell ref="B29:C29"/>
    <mergeCell ref="J26:L26"/>
    <mergeCell ref="J27:L27"/>
    <mergeCell ref="J34:L34"/>
    <mergeCell ref="D34:F34"/>
    <mergeCell ref="B34:C34"/>
    <mergeCell ref="J32:L32"/>
    <mergeCell ref="D32:F32"/>
    <mergeCell ref="B32:C32"/>
    <mergeCell ref="J33:L33"/>
    <mergeCell ref="D33:F33"/>
    <mergeCell ref="B33:C33"/>
    <mergeCell ref="J30:L30"/>
    <mergeCell ref="D30:F30"/>
    <mergeCell ref="B30:C30"/>
    <mergeCell ref="J31:L31"/>
    <mergeCell ref="D31:F31"/>
    <mergeCell ref="J35:L35"/>
    <mergeCell ref="J24:L24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J23:L23"/>
    <mergeCell ref="J25:L25"/>
    <mergeCell ref="D23:F23"/>
    <mergeCell ref="D24:F24"/>
    <mergeCell ref="D25:F25"/>
    <mergeCell ref="D26:F26"/>
    <mergeCell ref="D27:F27"/>
    <mergeCell ref="B23:C23"/>
    <mergeCell ref="B24:C24"/>
    <mergeCell ref="B25:C25"/>
    <mergeCell ref="B26:C26"/>
    <mergeCell ref="B27:C27"/>
  </mergeCells>
  <printOptions/>
  <pageMargins left="0.4724409448818898" right="0.4724409448818898" top="1.1811023622047245" bottom="0.5905511811023623" header="0.3937007874015748" footer="0.5118110236220472"/>
  <pageSetup horizontalDpi="600" verticalDpi="600" orientation="portrait" paperSize="9" r:id="rId1"/>
  <headerFooter alignWithMargins="0">
    <oddHeader>&amp;L&amp;"ＭＳ ゴシック,斜体"&amp;9
</oddHeader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SheetLayoutView="100" zoomScalePageLayoutView="0" workbookViewId="0" topLeftCell="A1">
      <selection activeCell="J19" sqref="J19"/>
    </sheetView>
  </sheetViews>
  <sheetFormatPr defaultColWidth="6.625" defaultRowHeight="16.5" customHeight="1"/>
  <cols>
    <col min="1" max="1" width="29.625" style="717" customWidth="1"/>
    <col min="2" max="4" width="9.375" style="717" customWidth="1"/>
    <col min="5" max="7" width="9.375" style="719" customWidth="1"/>
    <col min="8" max="245" width="6.625" style="719" customWidth="1"/>
    <col min="246" max="16384" width="6.625" style="719" customWidth="1"/>
  </cols>
  <sheetData>
    <row r="1" spans="1:8" ht="21" customHeight="1">
      <c r="A1" s="865" t="s">
        <v>2942</v>
      </c>
      <c r="B1" s="875"/>
      <c r="C1" s="875"/>
      <c r="H1" s="850"/>
    </row>
    <row r="2" spans="1:8" ht="21" customHeight="1">
      <c r="A2" s="1689"/>
      <c r="B2" s="875"/>
      <c r="C2" s="875"/>
      <c r="H2" s="1693"/>
    </row>
    <row r="3" spans="1:7" ht="15.75" customHeight="1" thickBot="1">
      <c r="A3" s="864"/>
      <c r="B3" s="864"/>
      <c r="C3" s="864"/>
      <c r="D3" s="688"/>
      <c r="F3" s="978"/>
      <c r="G3" s="688" t="s">
        <v>1895</v>
      </c>
    </row>
    <row r="4" spans="1:7" ht="15.75" customHeight="1">
      <c r="A4" s="2604" t="s">
        <v>1896</v>
      </c>
      <c r="B4" s="2672" t="s">
        <v>560</v>
      </c>
      <c r="C4" s="2673"/>
      <c r="D4" s="2606" t="s">
        <v>1897</v>
      </c>
      <c r="E4" s="2673"/>
      <c r="F4" s="2674" t="s">
        <v>3084</v>
      </c>
      <c r="G4" s="2674"/>
    </row>
    <row r="5" spans="1:8" ht="15.75" customHeight="1" thickBot="1">
      <c r="A5" s="2611"/>
      <c r="B5" s="1691" t="s">
        <v>1898</v>
      </c>
      <c r="C5" s="1692" t="s">
        <v>1899</v>
      </c>
      <c r="D5" s="979" t="s">
        <v>1898</v>
      </c>
      <c r="E5" s="877" t="s">
        <v>1899</v>
      </c>
      <c r="F5" s="1156" t="s">
        <v>1898</v>
      </c>
      <c r="G5" s="1157" t="s">
        <v>1899</v>
      </c>
      <c r="H5" s="757"/>
    </row>
    <row r="6" spans="1:9" ht="18" customHeight="1">
      <c r="A6" s="980" t="s">
        <v>1521</v>
      </c>
      <c r="B6" s="981">
        <f aca="true" t="shared" si="0" ref="B6:G6">SUM(B7:B24)</f>
        <v>2386</v>
      </c>
      <c r="C6" s="982">
        <f t="shared" si="0"/>
        <v>19968</v>
      </c>
      <c r="D6" s="982">
        <f t="shared" si="0"/>
        <v>2263</v>
      </c>
      <c r="E6" s="983">
        <f t="shared" si="0"/>
        <v>18016</v>
      </c>
      <c r="F6" s="1158">
        <f t="shared" si="0"/>
        <v>123</v>
      </c>
      <c r="G6" s="1159">
        <f t="shared" si="0"/>
        <v>1952</v>
      </c>
      <c r="I6" s="1160"/>
    </row>
    <row r="7" spans="1:7" ht="18" customHeight="1">
      <c r="A7" s="932" t="s">
        <v>2186</v>
      </c>
      <c r="B7" s="844">
        <v>38</v>
      </c>
      <c r="C7" s="669">
        <v>579</v>
      </c>
      <c r="D7" s="203">
        <v>38</v>
      </c>
      <c r="E7" s="669">
        <v>579</v>
      </c>
      <c r="F7" s="1412" t="s">
        <v>3311</v>
      </c>
      <c r="G7" s="1412" t="s">
        <v>3312</v>
      </c>
    </row>
    <row r="8" spans="1:7" ht="18" customHeight="1">
      <c r="A8" s="932" t="s">
        <v>3302</v>
      </c>
      <c r="B8" s="669">
        <v>1</v>
      </c>
      <c r="C8" s="669">
        <v>5</v>
      </c>
      <c r="D8" s="203">
        <v>1</v>
      </c>
      <c r="E8" s="669">
        <v>5</v>
      </c>
      <c r="F8" s="1412" t="s">
        <v>3311</v>
      </c>
      <c r="G8" s="1412" t="s">
        <v>3312</v>
      </c>
    </row>
    <row r="9" spans="1:7" ht="18" customHeight="1">
      <c r="A9" s="932" t="s">
        <v>2187</v>
      </c>
      <c r="B9" s="844">
        <v>279</v>
      </c>
      <c r="C9" s="669">
        <v>1358</v>
      </c>
      <c r="D9" s="203">
        <v>279</v>
      </c>
      <c r="E9" s="669">
        <v>1358</v>
      </c>
      <c r="F9" s="1412" t="s">
        <v>3311</v>
      </c>
      <c r="G9" s="1412" t="s">
        <v>3312</v>
      </c>
    </row>
    <row r="10" spans="1:7" ht="18" customHeight="1">
      <c r="A10" s="932" t="s">
        <v>2188</v>
      </c>
      <c r="B10" s="669">
        <v>279</v>
      </c>
      <c r="C10" s="669">
        <v>5534</v>
      </c>
      <c r="D10" s="203">
        <v>279</v>
      </c>
      <c r="E10" s="669">
        <v>5534</v>
      </c>
      <c r="F10" s="1412" t="s">
        <v>3311</v>
      </c>
      <c r="G10" s="1412" t="s">
        <v>3312</v>
      </c>
    </row>
    <row r="11" spans="1:7" ht="18" customHeight="1">
      <c r="A11" s="932" t="s">
        <v>2189</v>
      </c>
      <c r="B11" s="844">
        <v>6</v>
      </c>
      <c r="C11" s="669">
        <v>38</v>
      </c>
      <c r="D11" s="669">
        <v>2</v>
      </c>
      <c r="E11" s="669">
        <v>7</v>
      </c>
      <c r="F11" s="825">
        <f aca="true" t="shared" si="1" ref="F11:F23">B11-D11</f>
        <v>4</v>
      </c>
      <c r="G11" s="825">
        <f aca="true" t="shared" si="2" ref="G11:G23">C11-E11</f>
        <v>31</v>
      </c>
    </row>
    <row r="12" spans="1:7" ht="18" customHeight="1">
      <c r="A12" s="984" t="s">
        <v>2190</v>
      </c>
      <c r="B12" s="985">
        <v>9</v>
      </c>
      <c r="C12" s="669">
        <v>50</v>
      </c>
      <c r="D12" s="669">
        <v>8</v>
      </c>
      <c r="E12" s="669">
        <v>39</v>
      </c>
      <c r="F12" s="825">
        <f t="shared" si="1"/>
        <v>1</v>
      </c>
      <c r="G12" s="825">
        <f t="shared" si="2"/>
        <v>11</v>
      </c>
    </row>
    <row r="13" spans="1:7" ht="18" customHeight="1">
      <c r="A13" s="986" t="s">
        <v>3303</v>
      </c>
      <c r="B13" s="844">
        <v>56</v>
      </c>
      <c r="C13" s="669">
        <v>1066</v>
      </c>
      <c r="D13" s="669">
        <v>56</v>
      </c>
      <c r="E13" s="669">
        <v>1066</v>
      </c>
      <c r="F13" s="1412" t="s">
        <v>3312</v>
      </c>
      <c r="G13" s="1412" t="s">
        <v>3312</v>
      </c>
    </row>
    <row r="14" spans="1:7" ht="18" customHeight="1">
      <c r="A14" s="984" t="s">
        <v>3304</v>
      </c>
      <c r="B14" s="844">
        <v>614</v>
      </c>
      <c r="C14" s="669">
        <v>3479</v>
      </c>
      <c r="D14" s="203">
        <v>614</v>
      </c>
      <c r="E14" s="987">
        <v>3479</v>
      </c>
      <c r="F14" s="1412" t="s">
        <v>3312</v>
      </c>
      <c r="G14" s="1412" t="s">
        <v>3312</v>
      </c>
    </row>
    <row r="15" spans="1:7" ht="18" customHeight="1">
      <c r="A15" s="984" t="s">
        <v>3305</v>
      </c>
      <c r="B15" s="844">
        <v>29</v>
      </c>
      <c r="C15" s="669">
        <v>351</v>
      </c>
      <c r="D15" s="203">
        <v>29</v>
      </c>
      <c r="E15" s="987">
        <v>351</v>
      </c>
      <c r="F15" s="1412" t="s">
        <v>3312</v>
      </c>
      <c r="G15" s="1412" t="s">
        <v>3312</v>
      </c>
    </row>
    <row r="16" spans="1:7" ht="18" customHeight="1">
      <c r="A16" s="984" t="s">
        <v>3306</v>
      </c>
      <c r="B16" s="844">
        <v>68</v>
      </c>
      <c r="C16" s="669">
        <v>265</v>
      </c>
      <c r="D16" s="203">
        <v>68</v>
      </c>
      <c r="E16" s="669">
        <v>265</v>
      </c>
      <c r="F16" s="1412" t="s">
        <v>3312</v>
      </c>
      <c r="G16" s="1412" t="s">
        <v>3312</v>
      </c>
    </row>
    <row r="17" spans="1:7" ht="18" customHeight="1">
      <c r="A17" s="986" t="s">
        <v>3307</v>
      </c>
      <c r="B17" s="844">
        <v>63</v>
      </c>
      <c r="C17" s="669">
        <v>377</v>
      </c>
      <c r="D17" s="203">
        <v>61</v>
      </c>
      <c r="E17" s="669">
        <v>270</v>
      </c>
      <c r="F17" s="825">
        <f t="shared" si="1"/>
        <v>2</v>
      </c>
      <c r="G17" s="825">
        <f t="shared" si="2"/>
        <v>107</v>
      </c>
    </row>
    <row r="18" spans="1:7" ht="18" customHeight="1">
      <c r="A18" s="986" t="s">
        <v>3308</v>
      </c>
      <c r="B18" s="844">
        <v>238</v>
      </c>
      <c r="C18" s="669">
        <v>1283</v>
      </c>
      <c r="D18" s="203">
        <v>236</v>
      </c>
      <c r="E18" s="669">
        <v>1227</v>
      </c>
      <c r="F18" s="825">
        <f t="shared" si="1"/>
        <v>2</v>
      </c>
      <c r="G18" s="825">
        <f t="shared" si="2"/>
        <v>56</v>
      </c>
    </row>
    <row r="19" spans="1:7" ht="18" customHeight="1">
      <c r="A19" s="986" t="s">
        <v>2191</v>
      </c>
      <c r="B19" s="844">
        <v>232</v>
      </c>
      <c r="C19" s="669">
        <v>974</v>
      </c>
      <c r="D19" s="203">
        <v>227</v>
      </c>
      <c r="E19" s="669">
        <v>961</v>
      </c>
      <c r="F19" s="825">
        <f t="shared" si="1"/>
        <v>5</v>
      </c>
      <c r="G19" s="825">
        <f t="shared" si="2"/>
        <v>13</v>
      </c>
    </row>
    <row r="20" spans="1:7" ht="18" customHeight="1">
      <c r="A20" s="986" t="s">
        <v>3309</v>
      </c>
      <c r="B20" s="844">
        <v>115</v>
      </c>
      <c r="C20" s="669">
        <v>1239</v>
      </c>
      <c r="D20" s="203">
        <v>66</v>
      </c>
      <c r="E20" s="669">
        <v>486</v>
      </c>
      <c r="F20" s="825">
        <f t="shared" si="1"/>
        <v>49</v>
      </c>
      <c r="G20" s="825">
        <f t="shared" si="2"/>
        <v>753</v>
      </c>
    </row>
    <row r="21" spans="1:7" ht="18" customHeight="1">
      <c r="A21" s="986" t="s">
        <v>3310</v>
      </c>
      <c r="B21" s="844">
        <v>137</v>
      </c>
      <c r="C21" s="669">
        <v>2229</v>
      </c>
      <c r="D21" s="203">
        <v>120</v>
      </c>
      <c r="E21" s="669">
        <v>1691</v>
      </c>
      <c r="F21" s="825">
        <f t="shared" si="1"/>
        <v>17</v>
      </c>
      <c r="G21" s="825">
        <f t="shared" si="2"/>
        <v>538</v>
      </c>
    </row>
    <row r="22" spans="1:7" ht="18" customHeight="1">
      <c r="A22" s="986" t="s">
        <v>2192</v>
      </c>
      <c r="B22" s="844">
        <v>30</v>
      </c>
      <c r="C22" s="669">
        <v>214</v>
      </c>
      <c r="D22" s="203">
        <v>30</v>
      </c>
      <c r="E22" s="669">
        <v>214</v>
      </c>
      <c r="F22" s="1412" t="s">
        <v>3312</v>
      </c>
      <c r="G22" s="1412" t="s">
        <v>3312</v>
      </c>
    </row>
    <row r="23" spans="1:7" ht="18" customHeight="1">
      <c r="A23" s="1153" t="s">
        <v>2193</v>
      </c>
      <c r="B23" s="844">
        <v>153</v>
      </c>
      <c r="C23" s="669">
        <v>505</v>
      </c>
      <c r="D23" s="669">
        <v>149</v>
      </c>
      <c r="E23" s="669">
        <v>484</v>
      </c>
      <c r="F23" s="825">
        <f t="shared" si="1"/>
        <v>4</v>
      </c>
      <c r="G23" s="825">
        <f t="shared" si="2"/>
        <v>21</v>
      </c>
    </row>
    <row r="24" spans="1:7" ht="18" customHeight="1" thickBot="1">
      <c r="A24" s="933" t="s">
        <v>2194</v>
      </c>
      <c r="B24" s="79">
        <v>39</v>
      </c>
      <c r="C24" s="488">
        <v>422</v>
      </c>
      <c r="D24" s="175" t="s">
        <v>3313</v>
      </c>
      <c r="E24" s="175" t="s">
        <v>3313</v>
      </c>
      <c r="F24" s="672">
        <v>39</v>
      </c>
      <c r="G24" s="672">
        <v>422</v>
      </c>
    </row>
    <row r="25" spans="2:7" ht="15.75" customHeight="1">
      <c r="B25" s="683"/>
      <c r="C25" s="683"/>
      <c r="D25" s="988"/>
      <c r="G25" s="988" t="s">
        <v>2185</v>
      </c>
    </row>
  </sheetData>
  <sheetProtection/>
  <mergeCells count="4">
    <mergeCell ref="A4:A5"/>
    <mergeCell ref="B4:C4"/>
    <mergeCell ref="D4:E4"/>
    <mergeCell ref="F4:G4"/>
  </mergeCells>
  <printOptions/>
  <pageMargins left="0.5905511811023623" right="0.5905511811023623" top="0.7086614173228347" bottom="0.5905511811023623" header="0.3937007874015748" footer="0.5905511811023623"/>
  <pageSetup horizontalDpi="600" verticalDpi="600" orientation="portrait" paperSize="9" scale="99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PageLayoutView="0" workbookViewId="0" topLeftCell="A1">
      <selection activeCell="N12" sqref="N12"/>
    </sheetView>
  </sheetViews>
  <sheetFormatPr defaultColWidth="6.625" defaultRowHeight="15.75" customHeight="1"/>
  <cols>
    <col min="1" max="1" width="2.125" style="1163" customWidth="1"/>
    <col min="2" max="2" width="23.25390625" style="1185" customWidth="1"/>
    <col min="3" max="3" width="8.875" style="1163" customWidth="1"/>
    <col min="4" max="9" width="7.625" style="1163" customWidth="1"/>
    <col min="10" max="10" width="7.625" style="1185" customWidth="1"/>
    <col min="11" max="11" width="7.625" style="1163" customWidth="1"/>
    <col min="12" max="16384" width="6.625" style="1163" customWidth="1"/>
  </cols>
  <sheetData>
    <row r="1" spans="1:10" ht="15.75" customHeight="1">
      <c r="A1" s="2209" t="s">
        <v>3314</v>
      </c>
      <c r="B1" s="1161"/>
      <c r="C1" s="1162"/>
      <c r="D1" s="1162"/>
      <c r="E1" s="1162"/>
      <c r="F1" s="1162"/>
      <c r="G1" s="1162"/>
      <c r="H1" s="1162"/>
      <c r="I1" s="1162"/>
      <c r="J1" s="1162"/>
    </row>
    <row r="2" spans="2:11" ht="15.75" customHeight="1" thickBot="1">
      <c r="B2" s="1163"/>
      <c r="C2" s="1164"/>
      <c r="D2" s="1164"/>
      <c r="E2" s="1164"/>
      <c r="F2" s="1164"/>
      <c r="G2" s="1164"/>
      <c r="H2" s="1165"/>
      <c r="I2" s="1164"/>
      <c r="J2" s="1164"/>
      <c r="K2" s="1164" t="s">
        <v>2195</v>
      </c>
    </row>
    <row r="3" spans="1:11" ht="15.75" customHeight="1" thickBot="1">
      <c r="A3" s="2180"/>
      <c r="B3" s="1166" t="s">
        <v>2196</v>
      </c>
      <c r="C3" s="1752" t="s">
        <v>2197</v>
      </c>
      <c r="D3" s="1753" t="s">
        <v>2198</v>
      </c>
      <c r="E3" s="1753" t="s">
        <v>2199</v>
      </c>
      <c r="F3" s="1753" t="s">
        <v>2200</v>
      </c>
      <c r="G3" s="1753" t="s">
        <v>2201</v>
      </c>
      <c r="H3" s="1753" t="s">
        <v>2202</v>
      </c>
      <c r="I3" s="1753" t="s">
        <v>2203</v>
      </c>
      <c r="J3" s="1754" t="s">
        <v>2204</v>
      </c>
      <c r="K3" s="2179" t="s">
        <v>2213</v>
      </c>
    </row>
    <row r="4" spans="2:11" ht="15" customHeight="1">
      <c r="B4" s="1167" t="s">
        <v>2205</v>
      </c>
      <c r="C4" s="1168"/>
      <c r="D4" s="1169"/>
      <c r="E4" s="1169"/>
      <c r="F4" s="1169"/>
      <c r="G4" s="1169"/>
      <c r="H4" s="1169"/>
      <c r="I4" s="1169"/>
      <c r="J4" s="1169"/>
      <c r="K4" s="1170"/>
    </row>
    <row r="5" spans="2:11" ht="15" customHeight="1">
      <c r="B5" s="1189" t="s">
        <v>2206</v>
      </c>
      <c r="C5" s="1172">
        <f aca="true" t="shared" si="0" ref="C5:K5">SUM(C6:C22)</f>
        <v>2263</v>
      </c>
      <c r="D5" s="1173">
        <f t="shared" si="0"/>
        <v>1415</v>
      </c>
      <c r="E5" s="1173">
        <f t="shared" si="0"/>
        <v>469</v>
      </c>
      <c r="F5" s="1173">
        <f t="shared" si="0"/>
        <v>228</v>
      </c>
      <c r="G5" s="1173">
        <f t="shared" si="0"/>
        <v>58</v>
      </c>
      <c r="H5" s="1173">
        <f t="shared" si="0"/>
        <v>35</v>
      </c>
      <c r="I5" s="1173">
        <f t="shared" si="0"/>
        <v>29</v>
      </c>
      <c r="J5" s="1173">
        <f t="shared" si="0"/>
        <v>23</v>
      </c>
      <c r="K5" s="1173">
        <f t="shared" si="0"/>
        <v>6</v>
      </c>
    </row>
    <row r="6" spans="1:11" ht="15" customHeight="1">
      <c r="A6" s="2182" t="s">
        <v>3232</v>
      </c>
      <c r="B6" s="1186" t="s">
        <v>3249</v>
      </c>
      <c r="C6" s="1175">
        <f>D6+E6+F6+G6+H6+I6+J6+K6</f>
        <v>38</v>
      </c>
      <c r="D6" s="1176">
        <v>10</v>
      </c>
      <c r="E6" s="1176">
        <v>14</v>
      </c>
      <c r="F6" s="1176">
        <v>10</v>
      </c>
      <c r="G6" s="1176">
        <v>2</v>
      </c>
      <c r="H6" s="1176">
        <v>0</v>
      </c>
      <c r="I6" s="1176">
        <v>0</v>
      </c>
      <c r="J6" s="1176">
        <v>2</v>
      </c>
      <c r="K6" s="1176">
        <v>0</v>
      </c>
    </row>
    <row r="7" spans="1:11" ht="15" customHeight="1">
      <c r="A7" s="2182" t="s">
        <v>3233</v>
      </c>
      <c r="B7" s="1186" t="s">
        <v>3273</v>
      </c>
      <c r="C7" s="1175">
        <f aca="true" t="shared" si="1" ref="C7:C22">D7+E7+F7+G7+H7+I7+J7+K7</f>
        <v>1</v>
      </c>
      <c r="D7" s="1176">
        <v>0</v>
      </c>
      <c r="E7" s="1176">
        <v>1</v>
      </c>
      <c r="F7" s="1176">
        <v>0</v>
      </c>
      <c r="G7" s="1176">
        <v>0</v>
      </c>
      <c r="H7" s="1176">
        <v>0</v>
      </c>
      <c r="I7" s="1176">
        <v>0</v>
      </c>
      <c r="J7" s="1176">
        <v>0</v>
      </c>
      <c r="K7" s="1176">
        <v>0</v>
      </c>
    </row>
    <row r="8" spans="1:11" ht="15" customHeight="1">
      <c r="A8" s="2182" t="s">
        <v>3234</v>
      </c>
      <c r="B8" s="1186" t="s">
        <v>3250</v>
      </c>
      <c r="C8" s="1175">
        <f t="shared" si="1"/>
        <v>279</v>
      </c>
      <c r="D8" s="1176">
        <v>178</v>
      </c>
      <c r="E8" s="1176">
        <v>63</v>
      </c>
      <c r="F8" s="1176">
        <v>29</v>
      </c>
      <c r="G8" s="1176">
        <v>4</v>
      </c>
      <c r="H8" s="1176">
        <v>4</v>
      </c>
      <c r="I8" s="1176">
        <v>0</v>
      </c>
      <c r="J8" s="1176">
        <v>0</v>
      </c>
      <c r="K8" s="1176">
        <v>1</v>
      </c>
    </row>
    <row r="9" spans="1:11" ht="15" customHeight="1">
      <c r="A9" s="2182" t="s">
        <v>3235</v>
      </c>
      <c r="B9" s="1186" t="s">
        <v>3251</v>
      </c>
      <c r="C9" s="1175">
        <f t="shared" si="1"/>
        <v>279</v>
      </c>
      <c r="D9" s="1176">
        <v>130</v>
      </c>
      <c r="E9" s="1176">
        <v>57</v>
      </c>
      <c r="F9" s="1176">
        <v>45</v>
      </c>
      <c r="G9" s="1176">
        <v>16</v>
      </c>
      <c r="H9" s="1176">
        <v>9</v>
      </c>
      <c r="I9" s="1176">
        <v>7</v>
      </c>
      <c r="J9" s="1176">
        <v>15</v>
      </c>
      <c r="K9" s="1176">
        <v>0</v>
      </c>
    </row>
    <row r="10" spans="1:11" ht="15" customHeight="1">
      <c r="A10" s="2182" t="s">
        <v>3236</v>
      </c>
      <c r="B10" s="1186" t="s">
        <v>3252</v>
      </c>
      <c r="C10" s="1175">
        <f t="shared" si="1"/>
        <v>2</v>
      </c>
      <c r="D10" s="1176">
        <v>2</v>
      </c>
      <c r="E10" s="1176">
        <v>0</v>
      </c>
      <c r="F10" s="1176">
        <v>0</v>
      </c>
      <c r="G10" s="1176">
        <v>0</v>
      </c>
      <c r="H10" s="1176">
        <v>0</v>
      </c>
      <c r="I10" s="1176">
        <v>0</v>
      </c>
      <c r="J10" s="1176">
        <v>0</v>
      </c>
      <c r="K10" s="1176">
        <v>0</v>
      </c>
    </row>
    <row r="11" spans="1:11" ht="15" customHeight="1">
      <c r="A11" s="2182" t="s">
        <v>3237</v>
      </c>
      <c r="B11" s="1187" t="s">
        <v>3253</v>
      </c>
      <c r="C11" s="1175">
        <f t="shared" si="1"/>
        <v>8</v>
      </c>
      <c r="D11" s="1176">
        <v>5</v>
      </c>
      <c r="E11" s="1176">
        <v>2</v>
      </c>
      <c r="F11" s="1176">
        <v>1</v>
      </c>
      <c r="G11" s="1176">
        <v>0</v>
      </c>
      <c r="H11" s="1176">
        <v>0</v>
      </c>
      <c r="I11" s="1176">
        <v>0</v>
      </c>
      <c r="J11" s="1176">
        <v>0</v>
      </c>
      <c r="K11" s="1176">
        <v>0</v>
      </c>
    </row>
    <row r="12" spans="1:11" ht="15" customHeight="1">
      <c r="A12" s="2182" t="s">
        <v>3238</v>
      </c>
      <c r="B12" s="1187" t="s">
        <v>3274</v>
      </c>
      <c r="C12" s="1175">
        <f t="shared" si="1"/>
        <v>56</v>
      </c>
      <c r="D12" s="1176">
        <v>11</v>
      </c>
      <c r="E12" s="1176">
        <v>14</v>
      </c>
      <c r="F12" s="1176">
        <v>14</v>
      </c>
      <c r="G12" s="1176">
        <v>9</v>
      </c>
      <c r="H12" s="1176">
        <v>3</v>
      </c>
      <c r="I12" s="1176">
        <v>4</v>
      </c>
      <c r="J12" s="1176">
        <v>1</v>
      </c>
      <c r="K12" s="1176">
        <v>0</v>
      </c>
    </row>
    <row r="13" spans="1:11" ht="15" customHeight="1">
      <c r="A13" s="2182" t="s">
        <v>3239</v>
      </c>
      <c r="B13" s="1187" t="s">
        <v>3275</v>
      </c>
      <c r="C13" s="1175">
        <f t="shared" si="1"/>
        <v>614</v>
      </c>
      <c r="D13" s="1176">
        <v>414</v>
      </c>
      <c r="E13" s="1176">
        <v>128</v>
      </c>
      <c r="F13" s="1176">
        <v>46</v>
      </c>
      <c r="G13" s="1176">
        <v>8</v>
      </c>
      <c r="H13" s="1176">
        <v>8</v>
      </c>
      <c r="I13" s="1176">
        <v>7</v>
      </c>
      <c r="J13" s="1176">
        <v>1</v>
      </c>
      <c r="K13" s="1176">
        <v>2</v>
      </c>
    </row>
    <row r="14" spans="1:11" ht="15" customHeight="1">
      <c r="A14" s="2182" t="s">
        <v>3240</v>
      </c>
      <c r="B14" s="1187" t="s">
        <v>3276</v>
      </c>
      <c r="C14" s="1175">
        <f t="shared" si="1"/>
        <v>29</v>
      </c>
      <c r="D14" s="1176">
        <v>6</v>
      </c>
      <c r="E14" s="1176">
        <v>5</v>
      </c>
      <c r="F14" s="1176">
        <v>13</v>
      </c>
      <c r="G14" s="1176">
        <v>4</v>
      </c>
      <c r="H14" s="1176">
        <v>1</v>
      </c>
      <c r="I14" s="1176">
        <v>0</v>
      </c>
      <c r="J14" s="1176">
        <v>0</v>
      </c>
      <c r="K14" s="1176">
        <v>0</v>
      </c>
    </row>
    <row r="15" spans="1:11" ht="15" customHeight="1">
      <c r="A15" s="2182" t="s">
        <v>3241</v>
      </c>
      <c r="B15" s="1187" t="s">
        <v>3277</v>
      </c>
      <c r="C15" s="1175">
        <f t="shared" si="1"/>
        <v>68</v>
      </c>
      <c r="D15" s="1176">
        <v>59</v>
      </c>
      <c r="E15" s="1176">
        <v>5</v>
      </c>
      <c r="F15" s="1176">
        <v>2</v>
      </c>
      <c r="G15" s="1176">
        <v>1</v>
      </c>
      <c r="H15" s="1176">
        <v>0</v>
      </c>
      <c r="I15" s="1176">
        <v>1</v>
      </c>
      <c r="J15" s="1176">
        <v>0</v>
      </c>
      <c r="K15" s="1176">
        <v>0</v>
      </c>
    </row>
    <row r="16" spans="1:11" ht="15" customHeight="1">
      <c r="A16" s="2182" t="s">
        <v>3242</v>
      </c>
      <c r="B16" s="1188" t="s">
        <v>3278</v>
      </c>
      <c r="C16" s="1175">
        <f t="shared" si="1"/>
        <v>61</v>
      </c>
      <c r="D16" s="1176">
        <v>41</v>
      </c>
      <c r="E16" s="1176">
        <v>17</v>
      </c>
      <c r="F16" s="1176">
        <v>2</v>
      </c>
      <c r="G16" s="1176">
        <v>1</v>
      </c>
      <c r="H16" s="1176">
        <v>0</v>
      </c>
      <c r="I16" s="1176">
        <v>0</v>
      </c>
      <c r="J16" s="1176">
        <v>0</v>
      </c>
      <c r="K16" s="1176">
        <v>0</v>
      </c>
    </row>
    <row r="17" spans="1:11" ht="15" customHeight="1">
      <c r="A17" s="2182" t="s">
        <v>3243</v>
      </c>
      <c r="B17" s="1187" t="s">
        <v>3279</v>
      </c>
      <c r="C17" s="1175">
        <f t="shared" si="1"/>
        <v>236</v>
      </c>
      <c r="D17" s="1176">
        <v>150</v>
      </c>
      <c r="E17" s="1176">
        <v>59</v>
      </c>
      <c r="F17" s="1176">
        <v>19</v>
      </c>
      <c r="G17" s="1755">
        <v>5</v>
      </c>
      <c r="H17" s="1755">
        <v>2</v>
      </c>
      <c r="I17" s="1176">
        <v>1</v>
      </c>
      <c r="J17" s="1176">
        <v>0</v>
      </c>
      <c r="K17" s="1176">
        <v>0</v>
      </c>
    </row>
    <row r="18" spans="1:11" ht="15" customHeight="1">
      <c r="A18" s="2182" t="s">
        <v>3244</v>
      </c>
      <c r="B18" s="1187" t="s">
        <v>3280</v>
      </c>
      <c r="C18" s="1175">
        <f t="shared" si="1"/>
        <v>227</v>
      </c>
      <c r="D18" s="1176">
        <v>189</v>
      </c>
      <c r="E18" s="1176">
        <v>17</v>
      </c>
      <c r="F18" s="1176">
        <v>12</v>
      </c>
      <c r="G18" s="1176">
        <v>3</v>
      </c>
      <c r="H18" s="1176">
        <v>2</v>
      </c>
      <c r="I18" s="1176">
        <v>3</v>
      </c>
      <c r="J18" s="1176">
        <v>0</v>
      </c>
      <c r="K18" s="1176">
        <v>1</v>
      </c>
    </row>
    <row r="19" spans="1:11" ht="15" customHeight="1">
      <c r="A19" s="2182" t="s">
        <v>3245</v>
      </c>
      <c r="B19" s="1187" t="s">
        <v>3281</v>
      </c>
      <c r="C19" s="1175">
        <f t="shared" si="1"/>
        <v>66</v>
      </c>
      <c r="D19" s="1176">
        <v>47</v>
      </c>
      <c r="E19" s="1176">
        <v>12</v>
      </c>
      <c r="F19" s="1176">
        <v>4</v>
      </c>
      <c r="G19" s="1176">
        <v>1</v>
      </c>
      <c r="H19" s="1176">
        <v>0</v>
      </c>
      <c r="I19" s="1176">
        <v>1</v>
      </c>
      <c r="J19" s="1176">
        <v>1</v>
      </c>
      <c r="K19" s="1176">
        <v>0</v>
      </c>
    </row>
    <row r="20" spans="1:11" ht="15" customHeight="1">
      <c r="A20" s="2182" t="s">
        <v>3246</v>
      </c>
      <c r="B20" s="1187" t="s">
        <v>3282</v>
      </c>
      <c r="C20" s="1175">
        <f t="shared" si="1"/>
        <v>120</v>
      </c>
      <c r="D20" s="1176">
        <v>40</v>
      </c>
      <c r="E20" s="1176">
        <v>44</v>
      </c>
      <c r="F20" s="1176">
        <v>20</v>
      </c>
      <c r="G20" s="1176">
        <v>3</v>
      </c>
      <c r="H20" s="1176">
        <v>5</v>
      </c>
      <c r="I20" s="1176">
        <v>5</v>
      </c>
      <c r="J20" s="1176">
        <v>3</v>
      </c>
      <c r="K20" s="1176">
        <v>0</v>
      </c>
    </row>
    <row r="21" spans="1:11" ht="15" customHeight="1">
      <c r="A21" s="2182" t="s">
        <v>3247</v>
      </c>
      <c r="B21" s="1187" t="s">
        <v>3254</v>
      </c>
      <c r="C21" s="1175">
        <f>D21+E21+F21+G21+H21+I21+J21+K21</f>
        <v>30</v>
      </c>
      <c r="D21" s="1176">
        <v>11</v>
      </c>
      <c r="E21" s="1176">
        <v>13</v>
      </c>
      <c r="F21" s="1176">
        <v>5</v>
      </c>
      <c r="G21" s="1176">
        <v>1</v>
      </c>
      <c r="H21" s="1176">
        <v>0</v>
      </c>
      <c r="I21" s="1176">
        <v>0</v>
      </c>
      <c r="J21" s="1176">
        <v>0</v>
      </c>
      <c r="K21" s="1176">
        <v>0</v>
      </c>
    </row>
    <row r="22" spans="1:11" ht="15" customHeight="1">
      <c r="A22" s="2182" t="s">
        <v>3248</v>
      </c>
      <c r="B22" s="1187" t="s">
        <v>3255</v>
      </c>
      <c r="C22" s="1175">
        <f t="shared" si="1"/>
        <v>149</v>
      </c>
      <c r="D22" s="1176">
        <v>122</v>
      </c>
      <c r="E22" s="1176">
        <v>18</v>
      </c>
      <c r="F22" s="1176">
        <v>6</v>
      </c>
      <c r="G22" s="1176">
        <v>0</v>
      </c>
      <c r="H22" s="1176">
        <v>1</v>
      </c>
      <c r="I22" s="1176">
        <v>0</v>
      </c>
      <c r="J22" s="1176">
        <v>0</v>
      </c>
      <c r="K22" s="1176">
        <v>2</v>
      </c>
    </row>
    <row r="23" spans="2:11" ht="15" customHeight="1">
      <c r="B23" s="1171" t="s">
        <v>2207</v>
      </c>
      <c r="C23" s="1175"/>
      <c r="D23" s="1176"/>
      <c r="E23" s="1176"/>
      <c r="F23" s="1176"/>
      <c r="G23" s="1176"/>
      <c r="H23" s="1176"/>
      <c r="I23" s="1176"/>
      <c r="J23" s="1176"/>
      <c r="K23" s="1178"/>
    </row>
    <row r="24" spans="2:11" ht="15" customHeight="1">
      <c r="B24" s="1174" t="s">
        <v>2208</v>
      </c>
      <c r="C24" s="1175">
        <f>SUM(C6)</f>
        <v>38</v>
      </c>
      <c r="D24" s="1176">
        <f aca="true" t="shared" si="2" ref="D24:K24">SUM(D6)</f>
        <v>10</v>
      </c>
      <c r="E24" s="1176">
        <f t="shared" si="2"/>
        <v>14</v>
      </c>
      <c r="F24" s="1176">
        <f t="shared" si="2"/>
        <v>10</v>
      </c>
      <c r="G24" s="1176">
        <f t="shared" si="2"/>
        <v>2</v>
      </c>
      <c r="H24" s="1176">
        <f t="shared" si="2"/>
        <v>0</v>
      </c>
      <c r="I24" s="1176">
        <f t="shared" si="2"/>
        <v>0</v>
      </c>
      <c r="J24" s="1176">
        <f t="shared" si="2"/>
        <v>2</v>
      </c>
      <c r="K24" s="1176">
        <f t="shared" si="2"/>
        <v>0</v>
      </c>
    </row>
    <row r="25" spans="2:11" ht="15" customHeight="1">
      <c r="B25" s="1174" t="s">
        <v>2209</v>
      </c>
      <c r="C25" s="1175">
        <f>SUM(C7:C9)</f>
        <v>559</v>
      </c>
      <c r="D25" s="1176">
        <f aca="true" t="shared" si="3" ref="D25:K25">SUM(D7:D9)</f>
        <v>308</v>
      </c>
      <c r="E25" s="1176">
        <f t="shared" si="3"/>
        <v>121</v>
      </c>
      <c r="F25" s="1176">
        <f t="shared" si="3"/>
        <v>74</v>
      </c>
      <c r="G25" s="1176">
        <f t="shared" si="3"/>
        <v>20</v>
      </c>
      <c r="H25" s="1176">
        <f t="shared" si="3"/>
        <v>13</v>
      </c>
      <c r="I25" s="1176">
        <f t="shared" si="3"/>
        <v>7</v>
      </c>
      <c r="J25" s="1176">
        <f t="shared" si="3"/>
        <v>15</v>
      </c>
      <c r="K25" s="1176">
        <f t="shared" si="3"/>
        <v>1</v>
      </c>
    </row>
    <row r="26" spans="2:11" ht="15" customHeight="1" thickBot="1">
      <c r="B26" s="1179" t="s">
        <v>2210</v>
      </c>
      <c r="C26" s="1180">
        <f>SUM(C10:C22)</f>
        <v>1666</v>
      </c>
      <c r="D26" s="1181">
        <f aca="true" t="shared" si="4" ref="D26:K26">SUM(D10:D22)</f>
        <v>1097</v>
      </c>
      <c r="E26" s="1181">
        <f t="shared" si="4"/>
        <v>334</v>
      </c>
      <c r="F26" s="1181">
        <f t="shared" si="4"/>
        <v>144</v>
      </c>
      <c r="G26" s="1181">
        <f t="shared" si="4"/>
        <v>36</v>
      </c>
      <c r="H26" s="1181">
        <f t="shared" si="4"/>
        <v>22</v>
      </c>
      <c r="I26" s="1181">
        <f t="shared" si="4"/>
        <v>22</v>
      </c>
      <c r="J26" s="1181">
        <f t="shared" si="4"/>
        <v>6</v>
      </c>
      <c r="K26" s="1181">
        <f t="shared" si="4"/>
        <v>5</v>
      </c>
    </row>
    <row r="27" spans="1:10" ht="15" customHeight="1">
      <c r="A27" s="1170"/>
      <c r="B27" s="1171" t="s">
        <v>2211</v>
      </c>
      <c r="C27" s="1182"/>
      <c r="D27" s="1178"/>
      <c r="E27" s="1178"/>
      <c r="F27" s="1178"/>
      <c r="G27" s="1178"/>
      <c r="H27" s="1178"/>
      <c r="I27" s="1178"/>
      <c r="J27" s="1177"/>
    </row>
    <row r="28" spans="1:11" ht="15" customHeight="1">
      <c r="A28" s="1178"/>
      <c r="B28" s="1171" t="s">
        <v>2206</v>
      </c>
      <c r="C28" s="1172">
        <f aca="true" t="shared" si="5" ref="C28:K28">SUM(C29:C45)</f>
        <v>18016</v>
      </c>
      <c r="D28" s="1173">
        <f t="shared" si="5"/>
        <v>2985</v>
      </c>
      <c r="E28" s="1173">
        <f t="shared" si="5"/>
        <v>3063</v>
      </c>
      <c r="F28" s="1173">
        <f t="shared" si="5"/>
        <v>3040</v>
      </c>
      <c r="G28" s="1173">
        <f t="shared" si="5"/>
        <v>1406</v>
      </c>
      <c r="H28" s="1173">
        <f t="shared" si="5"/>
        <v>1341</v>
      </c>
      <c r="I28" s="1173">
        <f t="shared" si="5"/>
        <v>1998</v>
      </c>
      <c r="J28" s="1173">
        <f t="shared" si="5"/>
        <v>4183</v>
      </c>
      <c r="K28" s="1173">
        <f t="shared" si="5"/>
        <v>0</v>
      </c>
    </row>
    <row r="29" spans="1:11" ht="15" customHeight="1">
      <c r="A29" s="2183" t="s">
        <v>3256</v>
      </c>
      <c r="B29" s="1186" t="s">
        <v>3249</v>
      </c>
      <c r="C29" s="1175">
        <f aca="true" t="shared" si="6" ref="C29:C45">D29+E29+F29+G29+H29+I29+J29+K29</f>
        <v>579</v>
      </c>
      <c r="D29" s="1176">
        <v>23</v>
      </c>
      <c r="E29" s="1176">
        <v>96</v>
      </c>
      <c r="F29" s="1176">
        <v>122</v>
      </c>
      <c r="G29" s="1183">
        <v>47</v>
      </c>
      <c r="H29" s="1176">
        <v>0</v>
      </c>
      <c r="I29" s="1176">
        <v>0</v>
      </c>
      <c r="J29" s="1176">
        <v>291</v>
      </c>
      <c r="K29" s="1176">
        <v>0</v>
      </c>
    </row>
    <row r="30" spans="1:11" ht="15" customHeight="1">
      <c r="A30" s="2183" t="s">
        <v>3257</v>
      </c>
      <c r="B30" s="1186" t="s">
        <v>3273</v>
      </c>
      <c r="C30" s="1175">
        <f t="shared" si="6"/>
        <v>5</v>
      </c>
      <c r="D30" s="1176">
        <v>0</v>
      </c>
      <c r="E30" s="1176">
        <v>5</v>
      </c>
      <c r="F30" s="1176">
        <v>0</v>
      </c>
      <c r="G30" s="1176">
        <v>0</v>
      </c>
      <c r="H30" s="1176">
        <v>0</v>
      </c>
      <c r="I30" s="1176">
        <v>0</v>
      </c>
      <c r="J30" s="1176">
        <v>0</v>
      </c>
      <c r="K30" s="1176">
        <v>0</v>
      </c>
    </row>
    <row r="31" spans="1:11" ht="15" customHeight="1">
      <c r="A31" s="2183" t="s">
        <v>3258</v>
      </c>
      <c r="B31" s="1186" t="s">
        <v>3250</v>
      </c>
      <c r="C31" s="1175">
        <f t="shared" si="6"/>
        <v>1358</v>
      </c>
      <c r="D31" s="1183">
        <v>379</v>
      </c>
      <c r="E31" s="1176">
        <v>395</v>
      </c>
      <c r="F31" s="1183">
        <v>345</v>
      </c>
      <c r="G31" s="1176">
        <v>91</v>
      </c>
      <c r="H31" s="1176">
        <v>148</v>
      </c>
      <c r="I31" s="1176">
        <v>0</v>
      </c>
      <c r="J31" s="1176">
        <v>0</v>
      </c>
      <c r="K31" s="1176">
        <v>0</v>
      </c>
    </row>
    <row r="32" spans="1:11" ht="15" customHeight="1">
      <c r="A32" s="2183" t="s">
        <v>3259</v>
      </c>
      <c r="B32" s="1186" t="s">
        <v>3251</v>
      </c>
      <c r="C32" s="1175">
        <f t="shared" si="6"/>
        <v>5534</v>
      </c>
      <c r="D32" s="1176">
        <v>297</v>
      </c>
      <c r="E32" s="1176">
        <v>380</v>
      </c>
      <c r="F32" s="1176">
        <v>650</v>
      </c>
      <c r="G32" s="1183">
        <v>391</v>
      </c>
      <c r="H32" s="1176">
        <v>342</v>
      </c>
      <c r="I32" s="1176">
        <v>451</v>
      </c>
      <c r="J32" s="1176">
        <v>3023</v>
      </c>
      <c r="K32" s="1176">
        <v>0</v>
      </c>
    </row>
    <row r="33" spans="1:11" ht="15" customHeight="1">
      <c r="A33" s="2183" t="s">
        <v>3260</v>
      </c>
      <c r="B33" s="1186" t="s">
        <v>3252</v>
      </c>
      <c r="C33" s="1175">
        <f t="shared" si="6"/>
        <v>7</v>
      </c>
      <c r="D33" s="1176">
        <v>7</v>
      </c>
      <c r="E33" s="1176">
        <v>0</v>
      </c>
      <c r="F33" s="1176">
        <v>0</v>
      </c>
      <c r="G33" s="1176">
        <v>0</v>
      </c>
      <c r="H33" s="1176">
        <v>0</v>
      </c>
      <c r="I33" s="1176">
        <v>0</v>
      </c>
      <c r="J33" s="1176">
        <v>0</v>
      </c>
      <c r="K33" s="1176">
        <v>0</v>
      </c>
    </row>
    <row r="34" spans="1:11" ht="15" customHeight="1">
      <c r="A34" s="2183" t="s">
        <v>3261</v>
      </c>
      <c r="B34" s="1187" t="s">
        <v>3253</v>
      </c>
      <c r="C34" s="1175">
        <f t="shared" si="6"/>
        <v>39</v>
      </c>
      <c r="D34" s="1176">
        <v>13</v>
      </c>
      <c r="E34" s="1176">
        <v>16</v>
      </c>
      <c r="F34" s="1176">
        <v>10</v>
      </c>
      <c r="G34" s="1176">
        <v>0</v>
      </c>
      <c r="H34" s="1176">
        <v>0</v>
      </c>
      <c r="I34" s="1176">
        <v>0</v>
      </c>
      <c r="J34" s="1176">
        <v>0</v>
      </c>
      <c r="K34" s="1176">
        <v>0</v>
      </c>
    </row>
    <row r="35" spans="1:11" ht="15" customHeight="1">
      <c r="A35" s="2183" t="s">
        <v>3262</v>
      </c>
      <c r="B35" s="1187" t="s">
        <v>3274</v>
      </c>
      <c r="C35" s="1175">
        <f t="shared" si="6"/>
        <v>1066</v>
      </c>
      <c r="D35" s="1176">
        <v>20</v>
      </c>
      <c r="E35" s="1176">
        <v>92</v>
      </c>
      <c r="F35" s="1176">
        <v>189</v>
      </c>
      <c r="G35" s="1183">
        <v>225</v>
      </c>
      <c r="H35" s="1176">
        <v>98</v>
      </c>
      <c r="I35" s="1176">
        <v>331</v>
      </c>
      <c r="J35" s="1176">
        <v>111</v>
      </c>
      <c r="K35" s="1176">
        <v>0</v>
      </c>
    </row>
    <row r="36" spans="1:11" ht="15" customHeight="1">
      <c r="A36" s="2183" t="s">
        <v>3263</v>
      </c>
      <c r="B36" s="1187" t="s">
        <v>3275</v>
      </c>
      <c r="C36" s="1175">
        <f t="shared" si="6"/>
        <v>3479</v>
      </c>
      <c r="D36" s="1183">
        <v>912</v>
      </c>
      <c r="E36" s="1183">
        <v>836</v>
      </c>
      <c r="F36" s="1183">
        <v>604</v>
      </c>
      <c r="G36" s="1183">
        <v>191</v>
      </c>
      <c r="H36" s="1176">
        <v>330</v>
      </c>
      <c r="I36" s="1176">
        <v>503</v>
      </c>
      <c r="J36" s="1176">
        <v>103</v>
      </c>
      <c r="K36" s="1176">
        <v>0</v>
      </c>
    </row>
    <row r="37" spans="1:11" ht="15" customHeight="1">
      <c r="A37" s="2183" t="s">
        <v>3264</v>
      </c>
      <c r="B37" s="1187" t="s">
        <v>3276</v>
      </c>
      <c r="C37" s="1175">
        <f t="shared" si="6"/>
        <v>351</v>
      </c>
      <c r="D37" s="1183">
        <v>16</v>
      </c>
      <c r="E37" s="1183">
        <v>34</v>
      </c>
      <c r="F37" s="1183">
        <v>166</v>
      </c>
      <c r="G37" s="1183">
        <v>105</v>
      </c>
      <c r="H37" s="1176">
        <v>30</v>
      </c>
      <c r="I37" s="1176">
        <v>0</v>
      </c>
      <c r="J37" s="1176">
        <v>0</v>
      </c>
      <c r="K37" s="1176">
        <v>0</v>
      </c>
    </row>
    <row r="38" spans="1:11" ht="15" customHeight="1">
      <c r="A38" s="2183" t="s">
        <v>3265</v>
      </c>
      <c r="B38" s="1187" t="s">
        <v>3277</v>
      </c>
      <c r="C38" s="1175">
        <f t="shared" si="6"/>
        <v>265</v>
      </c>
      <c r="D38" s="1183">
        <v>117</v>
      </c>
      <c r="E38" s="1183">
        <v>31</v>
      </c>
      <c r="F38" s="1183">
        <v>22</v>
      </c>
      <c r="G38" s="1183">
        <v>26</v>
      </c>
      <c r="H38" s="1176">
        <v>0</v>
      </c>
      <c r="I38" s="1176">
        <v>69</v>
      </c>
      <c r="J38" s="1176">
        <v>0</v>
      </c>
      <c r="K38" s="1176">
        <v>0</v>
      </c>
    </row>
    <row r="39" spans="1:11" ht="15" customHeight="1">
      <c r="A39" s="2183" t="s">
        <v>3266</v>
      </c>
      <c r="B39" s="1188" t="s">
        <v>3278</v>
      </c>
      <c r="C39" s="1175">
        <f t="shared" si="6"/>
        <v>270</v>
      </c>
      <c r="D39" s="1183">
        <v>107</v>
      </c>
      <c r="E39" s="1183">
        <v>106</v>
      </c>
      <c r="F39" s="1183">
        <v>28</v>
      </c>
      <c r="G39" s="1183">
        <v>29</v>
      </c>
      <c r="H39" s="1176">
        <v>0</v>
      </c>
      <c r="I39" s="1176">
        <v>0</v>
      </c>
      <c r="J39" s="1176">
        <v>0</v>
      </c>
      <c r="K39" s="1176">
        <v>0</v>
      </c>
    </row>
    <row r="40" spans="1:11" ht="15" customHeight="1">
      <c r="A40" s="2183" t="s">
        <v>3267</v>
      </c>
      <c r="B40" s="1187" t="s">
        <v>3279</v>
      </c>
      <c r="C40" s="1175">
        <f t="shared" si="6"/>
        <v>1227</v>
      </c>
      <c r="D40" s="1183">
        <v>341</v>
      </c>
      <c r="E40" s="1183">
        <v>383</v>
      </c>
      <c r="F40" s="1183">
        <v>255</v>
      </c>
      <c r="G40" s="1176">
        <v>115</v>
      </c>
      <c r="H40" s="1176">
        <v>75</v>
      </c>
      <c r="I40" s="1176">
        <v>58</v>
      </c>
      <c r="J40" s="1176">
        <v>0</v>
      </c>
      <c r="K40" s="1176">
        <v>0</v>
      </c>
    </row>
    <row r="41" spans="1:11" ht="15" customHeight="1">
      <c r="A41" s="2183" t="s">
        <v>3268</v>
      </c>
      <c r="B41" s="1187" t="s">
        <v>3280</v>
      </c>
      <c r="C41" s="1175">
        <f t="shared" si="6"/>
        <v>961</v>
      </c>
      <c r="D41" s="1176">
        <v>326</v>
      </c>
      <c r="E41" s="1176">
        <v>100</v>
      </c>
      <c r="F41" s="1176">
        <v>169</v>
      </c>
      <c r="G41" s="1176">
        <v>67</v>
      </c>
      <c r="H41" s="1176">
        <v>80</v>
      </c>
      <c r="I41" s="1176">
        <v>219</v>
      </c>
      <c r="J41" s="1176">
        <v>0</v>
      </c>
      <c r="K41" s="1176">
        <v>0</v>
      </c>
    </row>
    <row r="42" spans="1:11" ht="15" customHeight="1">
      <c r="A42" s="2183" t="s">
        <v>3269</v>
      </c>
      <c r="B42" s="1187" t="s">
        <v>3281</v>
      </c>
      <c r="C42" s="1175">
        <f t="shared" si="6"/>
        <v>486</v>
      </c>
      <c r="D42" s="1176">
        <v>71</v>
      </c>
      <c r="E42" s="1176">
        <v>76</v>
      </c>
      <c r="F42" s="1176">
        <v>58</v>
      </c>
      <c r="G42" s="1176">
        <v>25</v>
      </c>
      <c r="H42" s="1176">
        <v>0</v>
      </c>
      <c r="I42" s="1176">
        <v>63</v>
      </c>
      <c r="J42" s="1176">
        <v>193</v>
      </c>
      <c r="K42" s="1176">
        <v>0</v>
      </c>
    </row>
    <row r="43" spans="1:11" ht="15" customHeight="1">
      <c r="A43" s="2183" t="s">
        <v>3270</v>
      </c>
      <c r="B43" s="1187" t="s">
        <v>3282</v>
      </c>
      <c r="C43" s="1175">
        <f t="shared" si="6"/>
        <v>1691</v>
      </c>
      <c r="D43" s="1176">
        <v>96</v>
      </c>
      <c r="E43" s="1176">
        <v>299</v>
      </c>
      <c r="F43" s="1176">
        <v>266</v>
      </c>
      <c r="G43" s="1176">
        <v>69</v>
      </c>
      <c r="H43" s="1176">
        <v>195</v>
      </c>
      <c r="I43" s="1176">
        <v>304</v>
      </c>
      <c r="J43" s="1176">
        <v>462</v>
      </c>
      <c r="K43" s="1176">
        <v>0</v>
      </c>
    </row>
    <row r="44" spans="1:11" ht="15" customHeight="1">
      <c r="A44" s="2183" t="s">
        <v>3271</v>
      </c>
      <c r="B44" s="1187" t="s">
        <v>3254</v>
      </c>
      <c r="C44" s="1175">
        <f t="shared" si="6"/>
        <v>214</v>
      </c>
      <c r="D44" s="1176">
        <v>33</v>
      </c>
      <c r="E44" s="1176">
        <v>84</v>
      </c>
      <c r="F44" s="1176">
        <v>72</v>
      </c>
      <c r="G44" s="1183">
        <v>25</v>
      </c>
      <c r="H44" s="1176">
        <v>0</v>
      </c>
      <c r="I44" s="1176">
        <v>0</v>
      </c>
      <c r="J44" s="1176">
        <v>0</v>
      </c>
      <c r="K44" s="1176">
        <v>0</v>
      </c>
    </row>
    <row r="45" spans="1:11" ht="15" customHeight="1">
      <c r="A45" s="2183" t="s">
        <v>3272</v>
      </c>
      <c r="B45" s="1187" t="s">
        <v>3255</v>
      </c>
      <c r="C45" s="1175">
        <f t="shared" si="6"/>
        <v>484</v>
      </c>
      <c r="D45" s="1176">
        <v>227</v>
      </c>
      <c r="E45" s="1176">
        <v>130</v>
      </c>
      <c r="F45" s="1176">
        <v>84</v>
      </c>
      <c r="G45" s="1176">
        <v>0</v>
      </c>
      <c r="H45" s="1176">
        <v>43</v>
      </c>
      <c r="I45" s="1176">
        <v>0</v>
      </c>
      <c r="J45" s="1176">
        <v>0</v>
      </c>
      <c r="K45" s="1176">
        <v>0</v>
      </c>
    </row>
    <row r="46" spans="1:11" ht="15" customHeight="1">
      <c r="A46" s="1178"/>
      <c r="B46" s="1171" t="s">
        <v>2207</v>
      </c>
      <c r="C46" s="1175"/>
      <c r="D46" s="1176"/>
      <c r="E46" s="1176"/>
      <c r="F46" s="1176"/>
      <c r="G46" s="1176"/>
      <c r="H46" s="1176"/>
      <c r="I46" s="1176">
        <v>0</v>
      </c>
      <c r="J46" s="1176">
        <v>0</v>
      </c>
      <c r="K46" s="1176">
        <v>0</v>
      </c>
    </row>
    <row r="47" spans="1:11" ht="15" customHeight="1">
      <c r="A47" s="1178"/>
      <c r="B47" s="1174" t="s">
        <v>2208</v>
      </c>
      <c r="C47" s="1175">
        <f>SUM(C29)</f>
        <v>579</v>
      </c>
      <c r="D47" s="1176">
        <f aca="true" t="shared" si="7" ref="D47:K47">SUM(D29)</f>
        <v>23</v>
      </c>
      <c r="E47" s="1176">
        <f t="shared" si="7"/>
        <v>96</v>
      </c>
      <c r="F47" s="1176">
        <f t="shared" si="7"/>
        <v>122</v>
      </c>
      <c r="G47" s="1176">
        <f t="shared" si="7"/>
        <v>47</v>
      </c>
      <c r="H47" s="1176">
        <f t="shared" si="7"/>
        <v>0</v>
      </c>
      <c r="I47" s="1176">
        <f t="shared" si="7"/>
        <v>0</v>
      </c>
      <c r="J47" s="1176">
        <f t="shared" si="7"/>
        <v>291</v>
      </c>
      <c r="K47" s="1176">
        <f t="shared" si="7"/>
        <v>0</v>
      </c>
    </row>
    <row r="48" spans="1:11" ht="15" customHeight="1">
      <c r="A48" s="1178"/>
      <c r="B48" s="1174" t="s">
        <v>2209</v>
      </c>
      <c r="C48" s="1175">
        <f>SUM(C30:C32)</f>
        <v>6897</v>
      </c>
      <c r="D48" s="1176">
        <f aca="true" t="shared" si="8" ref="D48:K48">SUM(D30:D32)</f>
        <v>676</v>
      </c>
      <c r="E48" s="1176">
        <f t="shared" si="8"/>
        <v>780</v>
      </c>
      <c r="F48" s="1176">
        <f t="shared" si="8"/>
        <v>995</v>
      </c>
      <c r="G48" s="1176">
        <f t="shared" si="8"/>
        <v>482</v>
      </c>
      <c r="H48" s="1176">
        <f t="shared" si="8"/>
        <v>490</v>
      </c>
      <c r="I48" s="1176">
        <f t="shared" si="8"/>
        <v>451</v>
      </c>
      <c r="J48" s="1176">
        <f t="shared" si="8"/>
        <v>3023</v>
      </c>
      <c r="K48" s="1176">
        <f t="shared" si="8"/>
        <v>0</v>
      </c>
    </row>
    <row r="49" spans="1:11" ht="15" customHeight="1" thickBot="1">
      <c r="A49" s="2181"/>
      <c r="B49" s="1179" t="s">
        <v>2210</v>
      </c>
      <c r="C49" s="1180">
        <f>SUM(C33:C45)</f>
        <v>10540</v>
      </c>
      <c r="D49" s="1181">
        <f aca="true" t="shared" si="9" ref="D49:K49">SUM(D33:D45)</f>
        <v>2286</v>
      </c>
      <c r="E49" s="1181">
        <f t="shared" si="9"/>
        <v>2187</v>
      </c>
      <c r="F49" s="1181">
        <f t="shared" si="9"/>
        <v>1923</v>
      </c>
      <c r="G49" s="1181">
        <f t="shared" si="9"/>
        <v>877</v>
      </c>
      <c r="H49" s="1181">
        <f t="shared" si="9"/>
        <v>851</v>
      </c>
      <c r="I49" s="1181">
        <f t="shared" si="9"/>
        <v>1547</v>
      </c>
      <c r="J49" s="1181">
        <f t="shared" si="9"/>
        <v>869</v>
      </c>
      <c r="K49" s="1181">
        <f t="shared" si="9"/>
        <v>0</v>
      </c>
    </row>
    <row r="50" spans="2:11" ht="15.75" customHeight="1">
      <c r="B50" s="1163"/>
      <c r="C50" s="1165"/>
      <c r="D50" s="1165"/>
      <c r="E50" s="1165"/>
      <c r="F50" s="1165"/>
      <c r="G50" s="1165"/>
      <c r="H50" s="1165"/>
      <c r="I50" s="1165"/>
      <c r="J50" s="1184"/>
      <c r="K50" s="1184" t="s">
        <v>2212</v>
      </c>
    </row>
  </sheetData>
  <sheetProtection/>
  <printOptions/>
  <pageMargins left="0.5905511811023623" right="0.35433070866141736" top="1.1811023622047245" bottom="0.5905511811023623" header="0.3937007874015748" footer="0.5118110236220472"/>
  <pageSetup horizontalDpi="600" verticalDpi="600" orientation="portrait" paperSize="9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25">
      <selection activeCell="E10" sqref="E10:F10"/>
    </sheetView>
  </sheetViews>
  <sheetFormatPr defaultColWidth="6.625" defaultRowHeight="16.5" customHeight="1"/>
  <cols>
    <col min="1" max="1" width="15.25390625" style="717" customWidth="1"/>
    <col min="2" max="4" width="12.00390625" style="717" customWidth="1"/>
    <col min="5" max="5" width="8.125" style="717" customWidth="1"/>
    <col min="6" max="6" width="8.125" style="719" customWidth="1"/>
    <col min="7" max="8" width="8.125" style="717" customWidth="1"/>
    <col min="9" max="252" width="6.625" style="719" customWidth="1"/>
    <col min="253" max="16384" width="6.625" style="719" customWidth="1"/>
  </cols>
  <sheetData>
    <row r="1" spans="1:8" ht="16.5" customHeight="1">
      <c r="A1" s="651" t="s">
        <v>2552</v>
      </c>
      <c r="B1" s="718"/>
      <c r="C1" s="718"/>
      <c r="D1" s="718"/>
      <c r="E1" s="718"/>
      <c r="F1" s="718"/>
      <c r="G1" s="718"/>
      <c r="H1" s="718"/>
    </row>
    <row r="2" spans="1:8" ht="16.5" customHeight="1">
      <c r="A2" s="651"/>
      <c r="B2" s="718"/>
      <c r="C2" s="718"/>
      <c r="D2" s="718"/>
      <c r="E2" s="718"/>
      <c r="F2" s="718"/>
      <c r="G2" s="718"/>
      <c r="H2" s="1196"/>
    </row>
    <row r="3" spans="2:8" ht="16.5" customHeight="1" thickBot="1">
      <c r="B3" s="720"/>
      <c r="C3" s="720"/>
      <c r="D3" s="720"/>
      <c r="E3" s="720"/>
      <c r="F3" s="683"/>
      <c r="G3" s="720"/>
      <c r="H3" s="720" t="s">
        <v>3317</v>
      </c>
    </row>
    <row r="4" spans="1:8" ht="16.5" customHeight="1">
      <c r="A4" s="2604" t="s">
        <v>2214</v>
      </c>
      <c r="B4" s="2682"/>
      <c r="C4" s="2688" t="s">
        <v>3315</v>
      </c>
      <c r="D4" s="2604"/>
      <c r="E4" s="2604"/>
      <c r="F4" s="2604"/>
      <c r="G4" s="2604"/>
      <c r="H4" s="2604"/>
    </row>
    <row r="5" spans="1:8" ht="16.5" customHeight="1" thickBot="1">
      <c r="A5" s="2683"/>
      <c r="B5" s="2684"/>
      <c r="C5" s="2680" t="s">
        <v>2215</v>
      </c>
      <c r="D5" s="2680"/>
      <c r="E5" s="2690" t="s">
        <v>2216</v>
      </c>
      <c r="F5" s="2691"/>
      <c r="G5" s="2680" t="s">
        <v>2217</v>
      </c>
      <c r="H5" s="2680"/>
    </row>
    <row r="6" spans="1:8" ht="18" customHeight="1">
      <c r="A6" s="2630" t="s">
        <v>1882</v>
      </c>
      <c r="B6" s="2685"/>
      <c r="C6" s="2681">
        <f>E6+G6</f>
        <v>7399</v>
      </c>
      <c r="D6" s="2681"/>
      <c r="E6" s="2678">
        <v>4014</v>
      </c>
      <c r="F6" s="2678"/>
      <c r="G6" s="2678">
        <v>3385</v>
      </c>
      <c r="H6" s="2678"/>
    </row>
    <row r="7" spans="1:8" ht="18" customHeight="1">
      <c r="A7" s="2686" t="s">
        <v>1794</v>
      </c>
      <c r="B7" s="2675"/>
      <c r="C7" s="2678">
        <f aca="true" t="shared" si="0" ref="C7:C13">E7+G7</f>
        <v>6205</v>
      </c>
      <c r="D7" s="2678"/>
      <c r="E7" s="2678">
        <v>3368</v>
      </c>
      <c r="F7" s="2678"/>
      <c r="G7" s="2678">
        <v>2837</v>
      </c>
      <c r="H7" s="2678"/>
    </row>
    <row r="8" spans="1:8" ht="18" customHeight="1">
      <c r="A8" s="2687"/>
      <c r="B8" s="2687"/>
      <c r="C8" s="2678"/>
      <c r="D8" s="2678"/>
      <c r="E8" s="2689"/>
      <c r="F8" s="2689"/>
      <c r="G8" s="2689"/>
      <c r="H8" s="2689"/>
    </row>
    <row r="9" spans="1:8" ht="18" customHeight="1">
      <c r="A9" s="2675" t="s">
        <v>3318</v>
      </c>
      <c r="B9" s="2675"/>
      <c r="C9" s="2678">
        <f t="shared" si="0"/>
        <v>353</v>
      </c>
      <c r="D9" s="2678"/>
      <c r="E9" s="2678">
        <v>187</v>
      </c>
      <c r="F9" s="2678"/>
      <c r="G9" s="2678">
        <v>166</v>
      </c>
      <c r="H9" s="2678"/>
    </row>
    <row r="10" spans="1:8" ht="18" customHeight="1">
      <c r="A10" s="2675" t="s">
        <v>3319</v>
      </c>
      <c r="B10" s="2675"/>
      <c r="C10" s="2678">
        <f t="shared" si="0"/>
        <v>1273</v>
      </c>
      <c r="D10" s="2678"/>
      <c r="E10" s="2678">
        <v>696</v>
      </c>
      <c r="F10" s="2678"/>
      <c r="G10" s="2678">
        <v>577</v>
      </c>
      <c r="H10" s="2678"/>
    </row>
    <row r="11" spans="1:8" ht="18" customHeight="1">
      <c r="A11" s="2675" t="s">
        <v>3320</v>
      </c>
      <c r="B11" s="2675"/>
      <c r="C11" s="2678">
        <f t="shared" si="0"/>
        <v>1637</v>
      </c>
      <c r="D11" s="2678"/>
      <c r="E11" s="2678">
        <v>880</v>
      </c>
      <c r="F11" s="2678"/>
      <c r="G11" s="2678">
        <v>757</v>
      </c>
      <c r="H11" s="2678"/>
    </row>
    <row r="12" spans="1:8" ht="18" customHeight="1">
      <c r="A12" s="2675" t="s">
        <v>3321</v>
      </c>
      <c r="B12" s="2675"/>
      <c r="C12" s="2678">
        <f t="shared" si="0"/>
        <v>1041</v>
      </c>
      <c r="D12" s="2678"/>
      <c r="E12" s="2678">
        <v>560</v>
      </c>
      <c r="F12" s="2678"/>
      <c r="G12" s="2678">
        <v>481</v>
      </c>
      <c r="H12" s="2678"/>
    </row>
    <row r="13" spans="1:8" ht="18" customHeight="1" thickBot="1">
      <c r="A13" s="2676" t="s">
        <v>3322</v>
      </c>
      <c r="B13" s="2677"/>
      <c r="C13" s="2679">
        <f t="shared" si="0"/>
        <v>1901</v>
      </c>
      <c r="D13" s="2679"/>
      <c r="E13" s="2679">
        <v>1045</v>
      </c>
      <c r="F13" s="2679"/>
      <c r="G13" s="2679">
        <v>856</v>
      </c>
      <c r="H13" s="2679"/>
    </row>
    <row r="14" spans="1:8" ht="16.5" customHeight="1">
      <c r="A14" s="889" t="s">
        <v>2218</v>
      </c>
      <c r="B14" s="849"/>
      <c r="C14" s="849"/>
      <c r="D14" s="1201"/>
      <c r="E14" s="718"/>
      <c r="F14" s="718"/>
      <c r="G14" s="718"/>
      <c r="H14" s="1198" t="s">
        <v>3316</v>
      </c>
    </row>
    <row r="15" spans="1:8" ht="16.5" customHeight="1">
      <c r="A15" s="1026"/>
      <c r="B15" s="718"/>
      <c r="C15" s="718"/>
      <c r="D15" s="1513"/>
      <c r="E15" s="718"/>
      <c r="F15" s="718"/>
      <c r="G15" s="718"/>
      <c r="H15" s="662"/>
    </row>
    <row r="16" spans="1:8" ht="16.5" customHeight="1">
      <c r="A16" s="1026"/>
      <c r="B16" s="718"/>
      <c r="C16" s="718"/>
      <c r="D16" s="718"/>
      <c r="E16" s="718"/>
      <c r="F16" s="718"/>
      <c r="G16" s="718"/>
      <c r="H16" s="662"/>
    </row>
    <row r="17" spans="1:8" ht="21" customHeight="1">
      <c r="A17" s="718"/>
      <c r="B17" s="718"/>
      <c r="C17" s="718"/>
      <c r="D17" s="718"/>
      <c r="E17" s="718"/>
      <c r="F17" s="718"/>
      <c r="G17" s="718"/>
      <c r="H17" s="718"/>
    </row>
    <row r="18" ht="16.5" customHeight="1">
      <c r="A18" s="1127" t="s">
        <v>2219</v>
      </c>
    </row>
    <row r="19" ht="16.5" customHeight="1">
      <c r="H19" s="1196"/>
    </row>
    <row r="20" ht="16.5" customHeight="1" thickBot="1">
      <c r="H20" s="687" t="s">
        <v>2220</v>
      </c>
    </row>
    <row r="21" spans="1:8" ht="16.5" customHeight="1">
      <c r="A21" s="2661" t="s">
        <v>2221</v>
      </c>
      <c r="B21" s="2695" t="s">
        <v>1287</v>
      </c>
      <c r="C21" s="2599" t="s">
        <v>2222</v>
      </c>
      <c r="D21" s="2599" t="s">
        <v>2223</v>
      </c>
      <c r="E21" s="2599"/>
      <c r="F21" s="2599"/>
      <c r="G21" s="2599"/>
      <c r="H21" s="2606"/>
    </row>
    <row r="22" spans="1:8" ht="16.5" customHeight="1" thickBot="1">
      <c r="A22" s="2680"/>
      <c r="B22" s="2696"/>
      <c r="C22" s="2697"/>
      <c r="D22" s="877" t="s">
        <v>2224</v>
      </c>
      <c r="E22" s="2697" t="s">
        <v>2225</v>
      </c>
      <c r="F22" s="2697"/>
      <c r="G22" s="2698" t="s">
        <v>2226</v>
      </c>
      <c r="H22" s="2699"/>
    </row>
    <row r="23" spans="1:8" ht="18" customHeight="1">
      <c r="A23" s="884" t="s">
        <v>1882</v>
      </c>
      <c r="B23" s="1514">
        <f aca="true" t="shared" si="1" ref="B23:B30">C23+D23</f>
        <v>2622</v>
      </c>
      <c r="C23" s="756">
        <v>503</v>
      </c>
      <c r="D23" s="756">
        <f aca="true" t="shared" si="2" ref="D23:D30">E23+G23</f>
        <v>2119</v>
      </c>
      <c r="E23" s="2694">
        <v>129</v>
      </c>
      <c r="F23" s="2694"/>
      <c r="G23" s="2694">
        <v>1990</v>
      </c>
      <c r="H23" s="2694"/>
    </row>
    <row r="24" spans="1:8" ht="18" customHeight="1">
      <c r="A24" s="992" t="s">
        <v>176</v>
      </c>
      <c r="B24" s="946">
        <f t="shared" si="1"/>
        <v>2314</v>
      </c>
      <c r="C24" s="758">
        <f>SUM(C26:C30)</f>
        <v>574</v>
      </c>
      <c r="D24" s="758">
        <f t="shared" si="2"/>
        <v>1740</v>
      </c>
      <c r="E24" s="2692">
        <f>SUM(E26:F30)</f>
        <v>155</v>
      </c>
      <c r="F24" s="2692"/>
      <c r="G24" s="2692">
        <f>SUM(G26:H30)</f>
        <v>1585</v>
      </c>
      <c r="H24" s="2692"/>
    </row>
    <row r="25" spans="1:8" ht="18" customHeight="1">
      <c r="A25" s="1015"/>
      <c r="B25" s="758"/>
      <c r="C25" s="758"/>
      <c r="D25" s="758"/>
      <c r="E25" s="2678"/>
      <c r="F25" s="2678"/>
      <c r="G25" s="2678"/>
      <c r="H25" s="2678"/>
    </row>
    <row r="26" spans="1:8" ht="18" customHeight="1">
      <c r="A26" s="1197" t="s">
        <v>1906</v>
      </c>
      <c r="B26" s="758">
        <f t="shared" si="1"/>
        <v>130</v>
      </c>
      <c r="C26" s="758">
        <v>48</v>
      </c>
      <c r="D26" s="758">
        <f t="shared" si="2"/>
        <v>82</v>
      </c>
      <c r="E26" s="2692">
        <v>15</v>
      </c>
      <c r="F26" s="2692"/>
      <c r="G26" s="2692">
        <v>67</v>
      </c>
      <c r="H26" s="2692"/>
    </row>
    <row r="27" spans="1:8" ht="18" customHeight="1">
      <c r="A27" s="1197" t="s">
        <v>1907</v>
      </c>
      <c r="B27" s="758">
        <f t="shared" si="1"/>
        <v>494</v>
      </c>
      <c r="C27" s="758">
        <v>107</v>
      </c>
      <c r="D27" s="758">
        <f t="shared" si="2"/>
        <v>387</v>
      </c>
      <c r="E27" s="2692">
        <v>15</v>
      </c>
      <c r="F27" s="2692"/>
      <c r="G27" s="2692">
        <v>372</v>
      </c>
      <c r="H27" s="2692"/>
    </row>
    <row r="28" spans="1:8" ht="18" customHeight="1">
      <c r="A28" s="1197" t="s">
        <v>1908</v>
      </c>
      <c r="B28" s="758">
        <f t="shared" si="1"/>
        <v>592</v>
      </c>
      <c r="C28" s="758">
        <v>165</v>
      </c>
      <c r="D28" s="758">
        <f t="shared" si="2"/>
        <v>427</v>
      </c>
      <c r="E28" s="2692">
        <v>44</v>
      </c>
      <c r="F28" s="2692"/>
      <c r="G28" s="2692">
        <v>383</v>
      </c>
      <c r="H28" s="2692"/>
    </row>
    <row r="29" spans="1:8" ht="18" customHeight="1">
      <c r="A29" s="1197" t="s">
        <v>1909</v>
      </c>
      <c r="B29" s="758">
        <f t="shared" si="1"/>
        <v>384</v>
      </c>
      <c r="C29" s="758">
        <v>74</v>
      </c>
      <c r="D29" s="758">
        <f t="shared" si="2"/>
        <v>310</v>
      </c>
      <c r="E29" s="2692">
        <v>25</v>
      </c>
      <c r="F29" s="2692"/>
      <c r="G29" s="2692">
        <v>285</v>
      </c>
      <c r="H29" s="2692"/>
    </row>
    <row r="30" spans="1:8" ht="18" customHeight="1" thickBot="1">
      <c r="A30" s="1200" t="s">
        <v>1910</v>
      </c>
      <c r="B30" s="760">
        <f t="shared" si="1"/>
        <v>714</v>
      </c>
      <c r="C30" s="760">
        <v>180</v>
      </c>
      <c r="D30" s="760">
        <f t="shared" si="2"/>
        <v>534</v>
      </c>
      <c r="E30" s="2693">
        <v>56</v>
      </c>
      <c r="F30" s="2693"/>
      <c r="G30" s="2693">
        <v>478</v>
      </c>
      <c r="H30" s="2693"/>
    </row>
    <row r="31" spans="1:8" ht="16.5" customHeight="1">
      <c r="A31" s="889" t="s">
        <v>2227</v>
      </c>
      <c r="B31" s="769"/>
      <c r="C31" s="769"/>
      <c r="D31" s="769"/>
      <c r="E31" s="769"/>
      <c r="F31" s="757"/>
      <c r="G31" s="719"/>
      <c r="H31" s="1201" t="s">
        <v>2228</v>
      </c>
    </row>
  </sheetData>
  <sheetProtection/>
  <mergeCells count="59">
    <mergeCell ref="G10:H10"/>
    <mergeCell ref="G11:H11"/>
    <mergeCell ref="A21:A22"/>
    <mergeCell ref="B21:B22"/>
    <mergeCell ref="C21:C22"/>
    <mergeCell ref="D21:H21"/>
    <mergeCell ref="E22:F22"/>
    <mergeCell ref="G22:H22"/>
    <mergeCell ref="G12:H12"/>
    <mergeCell ref="G13:H13"/>
    <mergeCell ref="E10:F10"/>
    <mergeCell ref="E11:F11"/>
    <mergeCell ref="E12:F12"/>
    <mergeCell ref="E13:F13"/>
    <mergeCell ref="E23:F23"/>
    <mergeCell ref="G23:H23"/>
    <mergeCell ref="E24:F24"/>
    <mergeCell ref="G24:H24"/>
    <mergeCell ref="E25:F25"/>
    <mergeCell ref="G25:H25"/>
    <mergeCell ref="E29:F29"/>
    <mergeCell ref="G29:H29"/>
    <mergeCell ref="E30:F30"/>
    <mergeCell ref="G30:H30"/>
    <mergeCell ref="E26:F26"/>
    <mergeCell ref="G26:H26"/>
    <mergeCell ref="E27:F27"/>
    <mergeCell ref="G27:H27"/>
    <mergeCell ref="E28:F28"/>
    <mergeCell ref="G28:H28"/>
    <mergeCell ref="G9:H9"/>
    <mergeCell ref="E5:F5"/>
    <mergeCell ref="E6:F6"/>
    <mergeCell ref="E7:F7"/>
    <mergeCell ref="E8:F8"/>
    <mergeCell ref="E9:F9"/>
    <mergeCell ref="C5:D5"/>
    <mergeCell ref="C6:D6"/>
    <mergeCell ref="C7:D7"/>
    <mergeCell ref="C8:D8"/>
    <mergeCell ref="A4:B5"/>
    <mergeCell ref="A6:B6"/>
    <mergeCell ref="A7:B7"/>
    <mergeCell ref="A8:B8"/>
    <mergeCell ref="C4:H4"/>
    <mergeCell ref="G5:H5"/>
    <mergeCell ref="G6:H6"/>
    <mergeCell ref="G7:H7"/>
    <mergeCell ref="G8:H8"/>
    <mergeCell ref="C9:D9"/>
    <mergeCell ref="C10:D10"/>
    <mergeCell ref="C11:D11"/>
    <mergeCell ref="C12:D12"/>
    <mergeCell ref="C13:D13"/>
    <mergeCell ref="A9:B9"/>
    <mergeCell ref="A10:B10"/>
    <mergeCell ref="A11:B11"/>
    <mergeCell ref="A12:B12"/>
    <mergeCell ref="A13:B13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&amp;C-18-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PageLayoutView="0" workbookViewId="0" topLeftCell="A19">
      <selection activeCell="I26" sqref="I26"/>
    </sheetView>
  </sheetViews>
  <sheetFormatPr defaultColWidth="6.625" defaultRowHeight="23.25" customHeight="1"/>
  <cols>
    <col min="1" max="1" width="30.625" style="764" customWidth="1"/>
    <col min="2" max="4" width="13.75390625" style="764" customWidth="1"/>
    <col min="5" max="5" width="13.75390625" style="761" customWidth="1"/>
    <col min="6" max="251" width="6.625" style="761" customWidth="1"/>
    <col min="252" max="16384" width="6.625" style="761" customWidth="1"/>
  </cols>
  <sheetData>
    <row r="1" spans="1:5" ht="23.25" customHeight="1">
      <c r="A1" s="1154" t="s">
        <v>2229</v>
      </c>
      <c r="B1" s="1064"/>
      <c r="C1" s="1064"/>
      <c r="D1" s="1064"/>
      <c r="E1" s="1064"/>
    </row>
    <row r="2" spans="1:5" ht="15.75" customHeight="1">
      <c r="A2" s="1154"/>
      <c r="B2" s="1064"/>
      <c r="C2" s="1064"/>
      <c r="D2" s="1064"/>
      <c r="E2" s="989"/>
    </row>
    <row r="3" spans="1:5" ht="19.5" customHeight="1" thickBot="1">
      <c r="A3" s="1756" t="s">
        <v>2243</v>
      </c>
      <c r="B3" s="934"/>
      <c r="C3" s="934"/>
      <c r="D3" s="934"/>
      <c r="E3" s="720" t="s">
        <v>2851</v>
      </c>
    </row>
    <row r="4" spans="1:5" ht="19.5" customHeight="1" thickBot="1">
      <c r="A4" s="751" t="s">
        <v>2230</v>
      </c>
      <c r="B4" s="785" t="s">
        <v>2231</v>
      </c>
      <c r="C4" s="990" t="s">
        <v>2232</v>
      </c>
      <c r="D4" s="990" t="s">
        <v>2233</v>
      </c>
      <c r="E4" s="1202" t="s">
        <v>2234</v>
      </c>
    </row>
    <row r="5" spans="1:5" ht="19.5" customHeight="1">
      <c r="A5" s="884" t="s">
        <v>1882</v>
      </c>
      <c r="B5" s="923">
        <f>SUM(C5:E5)</f>
        <v>2044</v>
      </c>
      <c r="C5" s="926">
        <v>1883</v>
      </c>
      <c r="D5" s="926">
        <v>114</v>
      </c>
      <c r="E5" s="926">
        <v>47</v>
      </c>
    </row>
    <row r="6" spans="1:5" ht="19.5" customHeight="1">
      <c r="A6" s="992" t="s">
        <v>2235</v>
      </c>
      <c r="B6" s="923">
        <f>SUM(C6:E6)</f>
        <v>2003</v>
      </c>
      <c r="C6" s="924">
        <f>C8+C9+C10+C11+C12</f>
        <v>1844</v>
      </c>
      <c r="D6" s="924">
        <f>SUM(D8:D12)</f>
        <v>120</v>
      </c>
      <c r="E6" s="924">
        <f>SUM(E8:E12)</f>
        <v>39</v>
      </c>
    </row>
    <row r="7" spans="1:5" ht="19.5" customHeight="1">
      <c r="A7" s="1155"/>
      <c r="B7" s="923"/>
      <c r="C7" s="924"/>
      <c r="D7" s="924"/>
      <c r="E7" s="924"/>
    </row>
    <row r="8" spans="1:5" ht="19.5" customHeight="1">
      <c r="A8" s="884" t="s">
        <v>1906</v>
      </c>
      <c r="B8" s="923">
        <v>107</v>
      </c>
      <c r="C8" s="924">
        <v>98</v>
      </c>
      <c r="D8" s="924">
        <v>7</v>
      </c>
      <c r="E8" s="924">
        <v>2</v>
      </c>
    </row>
    <row r="9" spans="1:5" ht="19.5" customHeight="1">
      <c r="A9" s="884" t="s">
        <v>1907</v>
      </c>
      <c r="B9" s="923">
        <f>SUM(C9:E9)</f>
        <v>399</v>
      </c>
      <c r="C9" s="924">
        <v>368</v>
      </c>
      <c r="D9" s="924">
        <v>29</v>
      </c>
      <c r="E9" s="924">
        <v>2</v>
      </c>
    </row>
    <row r="10" spans="1:5" ht="19.5" customHeight="1">
      <c r="A10" s="884" t="s">
        <v>1908</v>
      </c>
      <c r="B10" s="923">
        <f>SUM(C10:E10)</f>
        <v>485</v>
      </c>
      <c r="C10" s="924">
        <v>427</v>
      </c>
      <c r="D10" s="924">
        <v>39</v>
      </c>
      <c r="E10" s="924">
        <v>19</v>
      </c>
    </row>
    <row r="11" spans="1:5" ht="19.5" customHeight="1">
      <c r="A11" s="884" t="s">
        <v>1909</v>
      </c>
      <c r="B11" s="923">
        <v>419</v>
      </c>
      <c r="C11" s="924">
        <v>406</v>
      </c>
      <c r="D11" s="924">
        <v>8</v>
      </c>
      <c r="E11" s="924">
        <v>5</v>
      </c>
    </row>
    <row r="12" spans="1:5" ht="19.5" customHeight="1" thickBot="1">
      <c r="A12" s="884" t="s">
        <v>1910</v>
      </c>
      <c r="B12" s="923">
        <f>SUM(C12:E12)</f>
        <v>593</v>
      </c>
      <c r="C12" s="924">
        <v>545</v>
      </c>
      <c r="D12" s="924">
        <v>37</v>
      </c>
      <c r="E12" s="924">
        <v>11</v>
      </c>
    </row>
    <row r="13" spans="1:5" ht="19.5" customHeight="1">
      <c r="A13" s="1203"/>
      <c r="B13" s="1204"/>
      <c r="C13" s="1208"/>
      <c r="D13" s="1204"/>
      <c r="E13" s="1205"/>
    </row>
    <row r="14" spans="1:5" ht="19.5" customHeight="1" thickBot="1">
      <c r="A14" s="1756" t="s">
        <v>2244</v>
      </c>
      <c r="B14" s="934"/>
      <c r="C14" s="934"/>
      <c r="D14" s="934"/>
      <c r="E14" s="720" t="s">
        <v>2943</v>
      </c>
    </row>
    <row r="15" spans="1:5" ht="19.5" customHeight="1" thickBot="1">
      <c r="A15" s="751" t="s">
        <v>2230</v>
      </c>
      <c r="B15" s="785" t="s">
        <v>2231</v>
      </c>
      <c r="C15" s="990" t="s">
        <v>2232</v>
      </c>
      <c r="D15" s="990" t="s">
        <v>2233</v>
      </c>
      <c r="E15" s="1202" t="s">
        <v>2234</v>
      </c>
    </row>
    <row r="16" spans="1:5" ht="19.5" customHeight="1">
      <c r="A16" s="884" t="s">
        <v>1882</v>
      </c>
      <c r="B16" s="923">
        <v>2013</v>
      </c>
      <c r="C16" s="926">
        <v>1865</v>
      </c>
      <c r="D16" s="926">
        <v>101</v>
      </c>
      <c r="E16" s="926">
        <v>47</v>
      </c>
    </row>
    <row r="17" spans="1:5" ht="19.5" customHeight="1">
      <c r="A17" s="992" t="s">
        <v>2235</v>
      </c>
      <c r="B17" s="923">
        <v>1849</v>
      </c>
      <c r="C17" s="924">
        <f>SUM(C19:C23)</f>
        <v>1706</v>
      </c>
      <c r="D17" s="924">
        <v>104</v>
      </c>
      <c r="E17" s="924">
        <f>SUM(E19:E23)</f>
        <v>39</v>
      </c>
    </row>
    <row r="18" spans="1:5" ht="19.5" customHeight="1">
      <c r="A18" s="1155"/>
      <c r="B18" s="923"/>
      <c r="C18" s="924"/>
      <c r="D18" s="924"/>
      <c r="E18" s="924"/>
    </row>
    <row r="19" spans="1:5" ht="19.5" customHeight="1">
      <c r="A19" s="884" t="s">
        <v>1906</v>
      </c>
      <c r="B19" s="923">
        <v>104</v>
      </c>
      <c r="C19" s="924">
        <v>95</v>
      </c>
      <c r="D19" s="924">
        <v>7</v>
      </c>
      <c r="E19" s="924">
        <v>2</v>
      </c>
    </row>
    <row r="20" spans="1:5" ht="19.5" customHeight="1">
      <c r="A20" s="884" t="s">
        <v>1907</v>
      </c>
      <c r="B20" s="923">
        <v>377</v>
      </c>
      <c r="C20" s="924">
        <v>348</v>
      </c>
      <c r="D20" s="924">
        <v>27</v>
      </c>
      <c r="E20" s="924">
        <v>2</v>
      </c>
    </row>
    <row r="21" spans="1:5" ht="19.5" customHeight="1">
      <c r="A21" s="884" t="s">
        <v>1908</v>
      </c>
      <c r="B21" s="923">
        <f>SUM(C21:E21)</f>
        <v>475</v>
      </c>
      <c r="C21" s="924">
        <v>417</v>
      </c>
      <c r="D21" s="924">
        <v>39</v>
      </c>
      <c r="E21" s="924">
        <v>19</v>
      </c>
    </row>
    <row r="22" spans="1:5" ht="19.5" customHeight="1">
      <c r="A22" s="884" t="s">
        <v>1909</v>
      </c>
      <c r="B22" s="923">
        <f>SUM(C22:E22)</f>
        <v>358</v>
      </c>
      <c r="C22" s="924">
        <v>346</v>
      </c>
      <c r="D22" s="924">
        <v>7</v>
      </c>
      <c r="E22" s="924">
        <v>5</v>
      </c>
    </row>
    <row r="23" spans="1:5" ht="19.5" customHeight="1" thickBot="1">
      <c r="A23" s="884" t="s">
        <v>1910</v>
      </c>
      <c r="B23" s="923">
        <v>535</v>
      </c>
      <c r="C23" s="924">
        <v>500</v>
      </c>
      <c r="D23" s="924">
        <v>24</v>
      </c>
      <c r="E23" s="924">
        <v>11</v>
      </c>
    </row>
    <row r="24" spans="1:5" ht="19.5" customHeight="1">
      <c r="A24" s="1203"/>
      <c r="B24" s="1204"/>
      <c r="C24" s="1204"/>
      <c r="D24" s="1204"/>
      <c r="E24" s="1205" t="s">
        <v>2228</v>
      </c>
    </row>
    <row r="25" ht="19.5" customHeight="1"/>
    <row r="26" ht="19.5" customHeight="1"/>
    <row r="27" spans="1:5" ht="19.5" customHeight="1">
      <c r="A27" s="1154" t="s">
        <v>2245</v>
      </c>
      <c r="B27" s="761"/>
      <c r="E27" s="764"/>
    </row>
    <row r="28" spans="1:5" ht="15" customHeight="1">
      <c r="A28" s="1154"/>
      <c r="B28" s="761"/>
      <c r="E28" s="989"/>
    </row>
    <row r="29" spans="1:5" ht="23.25" customHeight="1" thickBot="1">
      <c r="A29" s="1757"/>
      <c r="B29" s="720"/>
      <c r="C29" s="720"/>
      <c r="D29" s="720"/>
      <c r="E29" s="684" t="s">
        <v>3405</v>
      </c>
    </row>
    <row r="30" spans="1:5" ht="19.5" customHeight="1" thickBot="1">
      <c r="A30" s="1758" t="s">
        <v>2236</v>
      </c>
      <c r="B30" s="2701" t="s">
        <v>2237</v>
      </c>
      <c r="C30" s="2702"/>
      <c r="D30" s="2703" t="s">
        <v>2238</v>
      </c>
      <c r="E30" s="2625"/>
    </row>
    <row r="31" spans="1:5" ht="20.25" customHeight="1">
      <c r="A31" s="1759" t="s">
        <v>2239</v>
      </c>
      <c r="B31" s="2704">
        <v>1746</v>
      </c>
      <c r="C31" s="2705"/>
      <c r="D31" s="2681">
        <v>1761</v>
      </c>
      <c r="E31" s="2681"/>
    </row>
    <row r="32" spans="1:5" ht="20.25" customHeight="1">
      <c r="A32" s="1760" t="s">
        <v>2240</v>
      </c>
      <c r="B32" s="2706">
        <v>2138</v>
      </c>
      <c r="C32" s="2678"/>
      <c r="D32" s="2678">
        <v>2315</v>
      </c>
      <c r="E32" s="2678"/>
    </row>
    <row r="33" spans="1:5" ht="20.25" customHeight="1" thickBot="1">
      <c r="A33" s="1761" t="s">
        <v>2241</v>
      </c>
      <c r="B33" s="2700">
        <v>1608</v>
      </c>
      <c r="C33" s="2679"/>
      <c r="D33" s="2679">
        <v>1643</v>
      </c>
      <c r="E33" s="2679"/>
    </row>
    <row r="34" spans="1:5" ht="19.5" customHeight="1">
      <c r="A34" s="1026"/>
      <c r="B34" s="934"/>
      <c r="E34" s="848" t="s">
        <v>2242</v>
      </c>
    </row>
    <row r="35" spans="1:3" ht="23.25" customHeight="1">
      <c r="A35" s="1206"/>
      <c r="B35" s="1207"/>
      <c r="C35" s="1207"/>
    </row>
    <row r="36" ht="23.25" customHeight="1">
      <c r="B36" s="761"/>
    </row>
    <row r="37" ht="23.25" customHeight="1">
      <c r="B37" s="761"/>
    </row>
    <row r="38" ht="23.25" customHeight="1">
      <c r="B38" s="761"/>
    </row>
    <row r="39" ht="23.25" customHeight="1">
      <c r="B39" s="761"/>
    </row>
    <row r="40" ht="23.25" customHeight="1">
      <c r="B40" s="761"/>
    </row>
  </sheetData>
  <sheetProtection/>
  <mergeCells count="8">
    <mergeCell ref="B33:C33"/>
    <mergeCell ref="D33:E33"/>
    <mergeCell ref="B30:C30"/>
    <mergeCell ref="D30:E30"/>
    <mergeCell ref="B31:C31"/>
    <mergeCell ref="D31:E31"/>
    <mergeCell ref="B32:C32"/>
    <mergeCell ref="D32:E32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&amp;C-19-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I23" sqref="I23"/>
    </sheetView>
  </sheetViews>
  <sheetFormatPr defaultColWidth="6.625" defaultRowHeight="20.25" customHeight="1"/>
  <cols>
    <col min="1" max="1" width="10.625" style="717" customWidth="1"/>
    <col min="2" max="6" width="8.125" style="717" customWidth="1"/>
    <col min="7" max="11" width="8.125" style="719" customWidth="1"/>
    <col min="12" max="207" width="6.625" style="719" customWidth="1"/>
    <col min="208" max="16384" width="6.625" style="719" customWidth="1"/>
  </cols>
  <sheetData>
    <row r="1" spans="1:7" ht="20.25" customHeight="1">
      <c r="A1" s="865" t="s">
        <v>1900</v>
      </c>
      <c r="B1" s="718"/>
      <c r="C1" s="718"/>
      <c r="D1" s="718"/>
      <c r="E1" s="718"/>
      <c r="F1" s="718"/>
      <c r="G1" s="718"/>
    </row>
    <row r="2" spans="1:7" ht="14.25" customHeight="1">
      <c r="A2" s="865"/>
      <c r="B2" s="718"/>
      <c r="C2" s="718"/>
      <c r="D2" s="718"/>
      <c r="E2" s="718"/>
      <c r="F2" s="718"/>
      <c r="G2" s="989"/>
    </row>
    <row r="3" spans="1:11" ht="20.25" customHeight="1" thickBot="1">
      <c r="A3" s="1698" t="s">
        <v>2248</v>
      </c>
      <c r="B3" s="683"/>
      <c r="C3" s="683"/>
      <c r="D3" s="683"/>
      <c r="E3" s="683"/>
      <c r="F3" s="683"/>
      <c r="G3" s="720"/>
      <c r="K3" s="686" t="s">
        <v>2247</v>
      </c>
    </row>
    <row r="4" spans="1:11" ht="20.25" customHeight="1" thickBot="1">
      <c r="A4" s="751" t="s">
        <v>1901</v>
      </c>
      <c r="B4" s="1209" t="s">
        <v>358</v>
      </c>
      <c r="C4" s="1210" t="s">
        <v>2246</v>
      </c>
      <c r="D4" s="1210" t="s">
        <v>1902</v>
      </c>
      <c r="E4" s="1210" t="s">
        <v>1903</v>
      </c>
      <c r="F4" s="1210" t="s">
        <v>1904</v>
      </c>
      <c r="G4" s="1210" t="s">
        <v>1905</v>
      </c>
      <c r="H4" s="1210" t="s">
        <v>1911</v>
      </c>
      <c r="I4" s="1210" t="s">
        <v>1912</v>
      </c>
      <c r="J4" s="1210" t="s">
        <v>1913</v>
      </c>
      <c r="K4" s="1211" t="s">
        <v>1914</v>
      </c>
    </row>
    <row r="5" spans="1:11" ht="20.25" customHeight="1">
      <c r="A5" s="884" t="s">
        <v>1882</v>
      </c>
      <c r="B5" s="923">
        <f>SUM(C5:K5)</f>
        <v>2642</v>
      </c>
      <c r="C5" s="1212" t="s">
        <v>2250</v>
      </c>
      <c r="D5" s="922">
        <v>28</v>
      </c>
      <c r="E5" s="922">
        <v>701</v>
      </c>
      <c r="F5" s="922">
        <v>1398</v>
      </c>
      <c r="G5" s="922">
        <v>383</v>
      </c>
      <c r="H5" s="922">
        <v>84</v>
      </c>
      <c r="I5" s="922">
        <v>27</v>
      </c>
      <c r="J5" s="922">
        <v>12</v>
      </c>
      <c r="K5" s="922">
        <v>9</v>
      </c>
    </row>
    <row r="6" spans="1:11" ht="20.25" customHeight="1">
      <c r="A6" s="992" t="s">
        <v>176</v>
      </c>
      <c r="B6" s="923">
        <f>SUM(C6:K6)</f>
        <v>2345</v>
      </c>
      <c r="C6" s="924">
        <f aca="true" t="shared" si="0" ref="C6:K6">SUM(C8:C12)</f>
        <v>12</v>
      </c>
      <c r="D6" s="924">
        <f t="shared" si="0"/>
        <v>10</v>
      </c>
      <c r="E6" s="924">
        <f t="shared" si="0"/>
        <v>631</v>
      </c>
      <c r="F6" s="924">
        <f t="shared" si="0"/>
        <v>1210</v>
      </c>
      <c r="G6" s="924">
        <f t="shared" si="0"/>
        <v>342</v>
      </c>
      <c r="H6" s="924">
        <f t="shared" si="0"/>
        <v>66</v>
      </c>
      <c r="I6" s="924">
        <f t="shared" si="0"/>
        <v>31</v>
      </c>
      <c r="J6" s="924">
        <f t="shared" si="0"/>
        <v>22</v>
      </c>
      <c r="K6" s="924">
        <f t="shared" si="0"/>
        <v>21</v>
      </c>
    </row>
    <row r="7" spans="1:11" ht="20.25" customHeight="1">
      <c r="A7" s="898"/>
      <c r="B7" s="923"/>
      <c r="C7" s="924"/>
      <c r="D7" s="924"/>
      <c r="E7" s="924"/>
      <c r="F7" s="924"/>
      <c r="G7" s="924"/>
      <c r="H7" s="924"/>
      <c r="I7" s="924"/>
      <c r="J7" s="924"/>
      <c r="K7" s="924"/>
    </row>
    <row r="8" spans="1:11" ht="20.25" customHeight="1">
      <c r="A8" s="695" t="s">
        <v>1906</v>
      </c>
      <c r="B8" s="923">
        <v>135</v>
      </c>
      <c r="C8" s="758">
        <v>2</v>
      </c>
      <c r="D8" s="924">
        <v>4</v>
      </c>
      <c r="E8" s="924">
        <v>35</v>
      </c>
      <c r="F8" s="924">
        <v>64</v>
      </c>
      <c r="G8" s="924">
        <v>20</v>
      </c>
      <c r="H8" s="924">
        <v>6</v>
      </c>
      <c r="I8" s="924">
        <v>2</v>
      </c>
      <c r="J8" s="758">
        <v>2</v>
      </c>
      <c r="K8" s="924">
        <v>0</v>
      </c>
    </row>
    <row r="9" spans="1:11" ht="20.25" customHeight="1">
      <c r="A9" s="695" t="s">
        <v>1907</v>
      </c>
      <c r="B9" s="923">
        <v>501</v>
      </c>
      <c r="C9" s="758">
        <v>2</v>
      </c>
      <c r="D9" s="924">
        <v>0</v>
      </c>
      <c r="E9" s="924">
        <v>142</v>
      </c>
      <c r="F9" s="924">
        <v>264</v>
      </c>
      <c r="G9" s="924">
        <v>65</v>
      </c>
      <c r="H9" s="924">
        <v>12</v>
      </c>
      <c r="I9" s="924">
        <v>5</v>
      </c>
      <c r="J9" s="758">
        <v>7</v>
      </c>
      <c r="K9" s="758">
        <v>4</v>
      </c>
    </row>
    <row r="10" spans="1:11" ht="20.25" customHeight="1">
      <c r="A10" s="695" t="s">
        <v>1908</v>
      </c>
      <c r="B10" s="923">
        <v>593</v>
      </c>
      <c r="C10" s="758">
        <v>0</v>
      </c>
      <c r="D10" s="758">
        <v>4</v>
      </c>
      <c r="E10" s="758">
        <v>168</v>
      </c>
      <c r="F10" s="758">
        <v>303</v>
      </c>
      <c r="G10" s="758">
        <v>88</v>
      </c>
      <c r="H10" s="758">
        <v>17</v>
      </c>
      <c r="I10" s="758">
        <v>8</v>
      </c>
      <c r="J10" s="758">
        <v>1</v>
      </c>
      <c r="K10" s="758">
        <v>4</v>
      </c>
    </row>
    <row r="11" spans="1:11" ht="20.25" customHeight="1">
      <c r="A11" s="695" t="s">
        <v>1909</v>
      </c>
      <c r="B11" s="923">
        <v>391</v>
      </c>
      <c r="C11" s="758">
        <v>3</v>
      </c>
      <c r="D11" s="758">
        <v>0</v>
      </c>
      <c r="E11" s="924">
        <v>99</v>
      </c>
      <c r="F11" s="924">
        <v>182</v>
      </c>
      <c r="G11" s="924">
        <v>68</v>
      </c>
      <c r="H11" s="924">
        <v>17</v>
      </c>
      <c r="I11" s="924">
        <v>8</v>
      </c>
      <c r="J11" s="924">
        <v>5</v>
      </c>
      <c r="K11" s="924">
        <v>9</v>
      </c>
    </row>
    <row r="12" spans="1:11" ht="20.25" customHeight="1" thickBot="1">
      <c r="A12" s="695" t="s">
        <v>1910</v>
      </c>
      <c r="B12" s="923">
        <v>725</v>
      </c>
      <c r="C12" s="760">
        <v>5</v>
      </c>
      <c r="D12" s="760">
        <v>2</v>
      </c>
      <c r="E12" s="956">
        <v>187</v>
      </c>
      <c r="F12" s="956">
        <v>397</v>
      </c>
      <c r="G12" s="956">
        <v>101</v>
      </c>
      <c r="H12" s="956">
        <v>14</v>
      </c>
      <c r="I12" s="956">
        <v>8</v>
      </c>
      <c r="J12" s="760">
        <v>7</v>
      </c>
      <c r="K12" s="760">
        <v>4</v>
      </c>
    </row>
    <row r="13" spans="1:11" ht="20.25" customHeight="1">
      <c r="A13" s="993"/>
      <c r="B13" s="994"/>
      <c r="C13" s="994"/>
      <c r="D13" s="994"/>
      <c r="E13" s="994"/>
      <c r="F13" s="994"/>
      <c r="G13" s="993"/>
      <c r="H13" s="717"/>
      <c r="I13" s="717"/>
      <c r="J13" s="717"/>
      <c r="K13" s="988"/>
    </row>
    <row r="14" spans="1:11" ht="20.25" customHeight="1" thickBot="1">
      <c r="A14" s="1706" t="s">
        <v>2249</v>
      </c>
      <c r="K14" s="686" t="s">
        <v>2247</v>
      </c>
    </row>
    <row r="15" spans="1:11" ht="20.25" customHeight="1" thickBot="1">
      <c r="A15" s="751" t="s">
        <v>1901</v>
      </c>
      <c r="B15" s="1209" t="s">
        <v>358</v>
      </c>
      <c r="C15" s="1210" t="s">
        <v>2246</v>
      </c>
      <c r="D15" s="1210" t="s">
        <v>1902</v>
      </c>
      <c r="E15" s="1210" t="s">
        <v>1903</v>
      </c>
      <c r="F15" s="1210" t="s">
        <v>1904</v>
      </c>
      <c r="G15" s="1211" t="s">
        <v>1905</v>
      </c>
      <c r="H15" s="1210" t="s">
        <v>1911</v>
      </c>
      <c r="I15" s="1210" t="s">
        <v>1912</v>
      </c>
      <c r="J15" s="1210" t="s">
        <v>1913</v>
      </c>
      <c r="K15" s="1211" t="s">
        <v>1914</v>
      </c>
    </row>
    <row r="16" spans="1:11" ht="20.25" customHeight="1">
      <c r="A16" s="884" t="s">
        <v>1882</v>
      </c>
      <c r="B16" s="923">
        <f>SUM(C16:K16,B27:E27)</f>
        <v>2622</v>
      </c>
      <c r="C16" s="1212" t="s">
        <v>2250</v>
      </c>
      <c r="D16" s="922">
        <v>11</v>
      </c>
      <c r="E16" s="922">
        <v>701</v>
      </c>
      <c r="F16" s="922">
        <v>1398</v>
      </c>
      <c r="G16" s="922">
        <v>383</v>
      </c>
      <c r="H16" s="922">
        <v>84</v>
      </c>
      <c r="I16" s="922">
        <v>27</v>
      </c>
      <c r="J16" s="922">
        <v>12</v>
      </c>
      <c r="K16" s="922">
        <v>6</v>
      </c>
    </row>
    <row r="17" spans="1:11" ht="20.25" customHeight="1">
      <c r="A17" s="992" t="s">
        <v>176</v>
      </c>
      <c r="B17" s="923">
        <f>SUM(C17:K17,B28:E28)</f>
        <v>2314</v>
      </c>
      <c r="C17" s="924">
        <f aca="true" t="shared" si="1" ref="C17:K17">SUM(C19:C23)</f>
        <v>2</v>
      </c>
      <c r="D17" s="924">
        <f t="shared" si="1"/>
        <v>5</v>
      </c>
      <c r="E17" s="924">
        <f t="shared" si="1"/>
        <v>629</v>
      </c>
      <c r="F17" s="924">
        <f t="shared" si="1"/>
        <v>1210</v>
      </c>
      <c r="G17" s="924">
        <f t="shared" si="1"/>
        <v>342</v>
      </c>
      <c r="H17" s="924">
        <f t="shared" si="1"/>
        <v>66</v>
      </c>
      <c r="I17" s="924">
        <f t="shared" si="1"/>
        <v>29</v>
      </c>
      <c r="J17" s="924">
        <f t="shared" si="1"/>
        <v>22</v>
      </c>
      <c r="K17" s="924">
        <f t="shared" si="1"/>
        <v>9</v>
      </c>
    </row>
    <row r="18" spans="1:11" ht="20.25" customHeight="1">
      <c r="A18" s="898"/>
      <c r="B18" s="923"/>
      <c r="C18" s="924"/>
      <c r="D18" s="924"/>
      <c r="E18" s="924"/>
      <c r="F18" s="924"/>
      <c r="G18" s="924"/>
      <c r="H18" s="924"/>
      <c r="I18" s="924"/>
      <c r="J18" s="924"/>
      <c r="K18" s="924"/>
    </row>
    <row r="19" spans="1:11" ht="20.25" customHeight="1">
      <c r="A19" s="695" t="s">
        <v>1906</v>
      </c>
      <c r="B19" s="923">
        <v>130</v>
      </c>
      <c r="C19" s="758">
        <v>1</v>
      </c>
      <c r="D19" s="924">
        <v>1</v>
      </c>
      <c r="E19" s="924">
        <v>35</v>
      </c>
      <c r="F19" s="924">
        <v>64</v>
      </c>
      <c r="G19" s="924">
        <v>20</v>
      </c>
      <c r="H19" s="924">
        <v>6</v>
      </c>
      <c r="I19" s="924">
        <v>1</v>
      </c>
      <c r="J19" s="758">
        <v>2</v>
      </c>
      <c r="K19" s="924">
        <v>0</v>
      </c>
    </row>
    <row r="20" spans="1:11" ht="20.25" customHeight="1">
      <c r="A20" s="695" t="s">
        <v>1907</v>
      </c>
      <c r="B20" s="923">
        <v>494</v>
      </c>
      <c r="C20" s="758">
        <v>0</v>
      </c>
      <c r="D20" s="924">
        <v>0</v>
      </c>
      <c r="E20" s="924">
        <v>141</v>
      </c>
      <c r="F20" s="924">
        <v>264</v>
      </c>
      <c r="G20" s="924">
        <v>65</v>
      </c>
      <c r="H20" s="924">
        <v>12</v>
      </c>
      <c r="I20" s="924">
        <v>4</v>
      </c>
      <c r="J20" s="758">
        <v>7</v>
      </c>
      <c r="K20" s="758">
        <v>1</v>
      </c>
    </row>
    <row r="21" spans="1:11" ht="20.25" customHeight="1">
      <c r="A21" s="695" t="s">
        <v>1908</v>
      </c>
      <c r="B21" s="923">
        <v>592</v>
      </c>
      <c r="C21" s="758">
        <v>0</v>
      </c>
      <c r="D21" s="758">
        <v>4</v>
      </c>
      <c r="E21" s="758">
        <v>168</v>
      </c>
      <c r="F21" s="758">
        <v>303</v>
      </c>
      <c r="G21" s="758">
        <v>88</v>
      </c>
      <c r="H21" s="758">
        <v>17</v>
      </c>
      <c r="I21" s="758">
        <v>8</v>
      </c>
      <c r="J21" s="758">
        <v>1</v>
      </c>
      <c r="K21" s="758">
        <v>3</v>
      </c>
    </row>
    <row r="22" spans="1:11" ht="20.25" customHeight="1">
      <c r="A22" s="695" t="s">
        <v>1909</v>
      </c>
      <c r="B22" s="923">
        <v>384</v>
      </c>
      <c r="C22" s="758">
        <v>0</v>
      </c>
      <c r="D22" s="758">
        <v>0</v>
      </c>
      <c r="E22" s="924">
        <v>99</v>
      </c>
      <c r="F22" s="924">
        <v>182</v>
      </c>
      <c r="G22" s="924">
        <v>68</v>
      </c>
      <c r="H22" s="924">
        <v>17</v>
      </c>
      <c r="I22" s="924">
        <v>8</v>
      </c>
      <c r="J22" s="924">
        <v>5</v>
      </c>
      <c r="K22" s="924">
        <v>5</v>
      </c>
    </row>
    <row r="23" spans="1:11" ht="20.25" customHeight="1" thickBot="1">
      <c r="A23" s="695" t="s">
        <v>1910</v>
      </c>
      <c r="B23" s="923">
        <v>714</v>
      </c>
      <c r="C23" s="760">
        <v>1</v>
      </c>
      <c r="D23" s="760">
        <v>0</v>
      </c>
      <c r="E23" s="956">
        <v>186</v>
      </c>
      <c r="F23" s="956">
        <v>397</v>
      </c>
      <c r="G23" s="956">
        <v>101</v>
      </c>
      <c r="H23" s="956">
        <v>14</v>
      </c>
      <c r="I23" s="956">
        <v>8</v>
      </c>
      <c r="J23" s="760">
        <v>7</v>
      </c>
      <c r="K23" s="760">
        <v>0</v>
      </c>
    </row>
    <row r="24" spans="1:11" ht="20.25" customHeight="1">
      <c r="A24" s="993"/>
      <c r="B24" s="994"/>
      <c r="C24" s="994"/>
      <c r="D24" s="994"/>
      <c r="E24" s="994"/>
      <c r="F24" s="994"/>
      <c r="G24" s="993"/>
      <c r="H24" s="717"/>
      <c r="I24" s="717"/>
      <c r="J24" s="717"/>
      <c r="K24" s="988" t="s">
        <v>1915</v>
      </c>
    </row>
  </sheetData>
  <sheetProtection/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&amp;C-20-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"/>
    </sheetView>
  </sheetViews>
  <sheetFormatPr defaultColWidth="6.625" defaultRowHeight="18.75" customHeight="1"/>
  <cols>
    <col min="1" max="1" width="21.375" style="768" customWidth="1"/>
    <col min="2" max="7" width="11.125" style="768" customWidth="1"/>
    <col min="8" max="8" width="7.625" style="768" customWidth="1"/>
    <col min="9" max="83" width="6.625" style="768" customWidth="1"/>
    <col min="84" max="16384" width="6.625" style="768" customWidth="1"/>
  </cols>
  <sheetData>
    <row r="1" spans="1:7" ht="18.75" customHeight="1">
      <c r="A1" s="1213" t="s">
        <v>2251</v>
      </c>
      <c r="B1" s="767"/>
      <c r="C1" s="767"/>
      <c r="D1" s="767"/>
      <c r="E1" s="767"/>
      <c r="F1" s="767"/>
      <c r="G1" s="767"/>
    </row>
    <row r="2" ht="18.75" customHeight="1">
      <c r="G2" s="1196"/>
    </row>
    <row r="3" spans="1:7" ht="18.75" customHeight="1">
      <c r="A3" s="1762"/>
      <c r="B3" s="767"/>
      <c r="C3" s="767"/>
      <c r="D3" s="767"/>
      <c r="E3" s="767"/>
      <c r="F3" s="767"/>
      <c r="G3" s="767"/>
    </row>
    <row r="4" spans="1:7" ht="18.75" customHeight="1" thickBot="1">
      <c r="A4" s="1763" t="s">
        <v>2852</v>
      </c>
      <c r="B4" s="758"/>
      <c r="C4" s="758"/>
      <c r="D4" s="758"/>
      <c r="E4" s="758"/>
      <c r="F4" s="758"/>
      <c r="G4" s="1214" t="s">
        <v>2265</v>
      </c>
    </row>
    <row r="5" spans="1:11" ht="25.5" customHeight="1" thickBot="1">
      <c r="A5" s="1220" t="s">
        <v>2252</v>
      </c>
      <c r="B5" s="1221" t="s">
        <v>2253</v>
      </c>
      <c r="C5" s="1215" t="s">
        <v>2254</v>
      </c>
      <c r="D5" s="1215" t="s">
        <v>2255</v>
      </c>
      <c r="E5" s="1215" t="s">
        <v>2256</v>
      </c>
      <c r="F5" s="1216" t="s">
        <v>2257</v>
      </c>
      <c r="G5" s="1216" t="s">
        <v>2260</v>
      </c>
      <c r="K5" s="678"/>
    </row>
    <row r="6" spans="1:7" ht="25.5" customHeight="1">
      <c r="A6" s="1217" t="s">
        <v>2258</v>
      </c>
      <c r="B6" s="939">
        <v>1094</v>
      </c>
      <c r="C6" s="940">
        <v>156</v>
      </c>
      <c r="D6" s="940">
        <v>2</v>
      </c>
      <c r="E6" s="940">
        <v>1</v>
      </c>
      <c r="F6" s="2212" t="s">
        <v>2268</v>
      </c>
      <c r="G6" s="940">
        <v>18</v>
      </c>
    </row>
    <row r="7" spans="1:7" ht="25.5" customHeight="1">
      <c r="A7" s="924"/>
      <c r="B7" s="923"/>
      <c r="C7" s="924"/>
      <c r="D7" s="924"/>
      <c r="E7" s="924"/>
      <c r="F7" s="924"/>
      <c r="G7" s="924"/>
    </row>
    <row r="8" spans="1:7" ht="25.5" customHeight="1">
      <c r="A8" s="1218" t="s">
        <v>1906</v>
      </c>
      <c r="B8" s="923">
        <v>59</v>
      </c>
      <c r="C8" s="2208" t="s">
        <v>3323</v>
      </c>
      <c r="D8" s="2208" t="s">
        <v>3323</v>
      </c>
      <c r="E8" s="2208" t="s">
        <v>2268</v>
      </c>
      <c r="F8" s="2208" t="s">
        <v>3323</v>
      </c>
      <c r="G8" s="2208" t="s">
        <v>2266</v>
      </c>
    </row>
    <row r="9" spans="1:7" ht="25.5" customHeight="1">
      <c r="A9" s="1218" t="s">
        <v>1907</v>
      </c>
      <c r="B9" s="923">
        <v>221</v>
      </c>
      <c r="C9" s="2208" t="s">
        <v>2266</v>
      </c>
      <c r="D9" s="2208" t="s">
        <v>2266</v>
      </c>
      <c r="E9" s="2208" t="s">
        <v>2268</v>
      </c>
      <c r="F9" s="2208" t="s">
        <v>2266</v>
      </c>
      <c r="G9" s="2208">
        <v>5</v>
      </c>
    </row>
    <row r="10" spans="1:7" ht="25.5" customHeight="1">
      <c r="A10" s="1218" t="s">
        <v>1908</v>
      </c>
      <c r="B10" s="946">
        <v>289</v>
      </c>
      <c r="C10" s="2208" t="s">
        <v>2267</v>
      </c>
      <c r="D10" s="2208" t="s">
        <v>2267</v>
      </c>
      <c r="E10" s="2208" t="s">
        <v>2267</v>
      </c>
      <c r="F10" s="2208" t="s">
        <v>2267</v>
      </c>
      <c r="G10" s="2208" t="s">
        <v>2269</v>
      </c>
    </row>
    <row r="11" spans="1:7" ht="25.5" customHeight="1">
      <c r="A11" s="1218" t="s">
        <v>1909</v>
      </c>
      <c r="B11" s="923">
        <v>223</v>
      </c>
      <c r="C11" s="2208" t="s">
        <v>2267</v>
      </c>
      <c r="D11" s="2208" t="s">
        <v>2267</v>
      </c>
      <c r="E11" s="2208" t="s">
        <v>2267</v>
      </c>
      <c r="F11" s="2208" t="s">
        <v>2267</v>
      </c>
      <c r="G11" s="2208">
        <v>7</v>
      </c>
    </row>
    <row r="12" spans="1:7" ht="25.5" customHeight="1" thickBot="1">
      <c r="A12" s="1218" t="s">
        <v>1910</v>
      </c>
      <c r="B12" s="1235">
        <v>302</v>
      </c>
      <c r="C12" s="2208" t="s">
        <v>2267</v>
      </c>
      <c r="D12" s="2208" t="s">
        <v>2267</v>
      </c>
      <c r="E12" s="2208" t="s">
        <v>2267</v>
      </c>
      <c r="F12" s="2208" t="s">
        <v>2267</v>
      </c>
      <c r="G12" s="2211" t="s">
        <v>2267</v>
      </c>
    </row>
    <row r="13" spans="1:7" ht="25.5" customHeight="1">
      <c r="A13" s="922"/>
      <c r="B13" s="1219"/>
      <c r="C13" s="1219"/>
      <c r="D13" s="1219"/>
      <c r="E13" s="1219"/>
      <c r="F13" s="1219"/>
      <c r="G13" s="1219"/>
    </row>
    <row r="14" spans="2:7" ht="25.5" customHeight="1" thickBot="1">
      <c r="B14" s="758"/>
      <c r="C14" s="758"/>
      <c r="D14" s="758"/>
      <c r="E14" s="758"/>
      <c r="F14" s="758"/>
      <c r="G14" s="758"/>
    </row>
    <row r="15" spans="1:4" ht="25.5" customHeight="1" thickBot="1">
      <c r="A15" s="1220" t="s">
        <v>2259</v>
      </c>
      <c r="B15" s="1221" t="s">
        <v>2261</v>
      </c>
      <c r="C15" s="1854" t="s">
        <v>2262</v>
      </c>
      <c r="D15" s="1216" t="s">
        <v>2263</v>
      </c>
    </row>
    <row r="16" spans="1:4" ht="25.5" customHeight="1">
      <c r="A16" s="1217" t="s">
        <v>2264</v>
      </c>
      <c r="B16" s="939">
        <v>118</v>
      </c>
      <c r="C16" s="940">
        <v>6.92</v>
      </c>
      <c r="D16" s="940">
        <v>6.27</v>
      </c>
    </row>
    <row r="17" spans="1:4" ht="25.5" customHeight="1">
      <c r="A17" s="924"/>
      <c r="B17" s="923"/>
      <c r="C17" s="924"/>
      <c r="D17" s="924"/>
    </row>
    <row r="18" spans="1:4" ht="25.5" customHeight="1">
      <c r="A18" s="1218" t="s">
        <v>1906</v>
      </c>
      <c r="B18" s="946" t="s">
        <v>2266</v>
      </c>
      <c r="C18" s="2208" t="s">
        <v>2268</v>
      </c>
      <c r="D18" s="2208" t="s">
        <v>2267</v>
      </c>
    </row>
    <row r="19" spans="1:4" ht="25.5" customHeight="1">
      <c r="A19" s="1218" t="s">
        <v>1907</v>
      </c>
      <c r="B19" s="946">
        <v>16</v>
      </c>
      <c r="C19" s="2208" t="s">
        <v>2268</v>
      </c>
      <c r="D19" s="2208" t="s">
        <v>2267</v>
      </c>
    </row>
    <row r="20" spans="1:4" ht="25.5" customHeight="1">
      <c r="A20" s="1218" t="s">
        <v>1908</v>
      </c>
      <c r="B20" s="946" t="s">
        <v>2266</v>
      </c>
      <c r="C20" s="2208" t="s">
        <v>2267</v>
      </c>
      <c r="D20" s="2208" t="s">
        <v>2267</v>
      </c>
    </row>
    <row r="21" spans="1:4" ht="25.5" customHeight="1">
      <c r="A21" s="1218" t="s">
        <v>1909</v>
      </c>
      <c r="B21" s="946">
        <v>22</v>
      </c>
      <c r="C21" s="2208" t="s">
        <v>2267</v>
      </c>
      <c r="D21" s="2208" t="s">
        <v>2267</v>
      </c>
    </row>
    <row r="22" spans="1:6" ht="25.5" customHeight="1" thickBot="1">
      <c r="A22" s="1218" t="s">
        <v>1910</v>
      </c>
      <c r="B22" s="2213">
        <v>38</v>
      </c>
      <c r="C22" s="2208">
        <v>2</v>
      </c>
      <c r="D22" s="2208">
        <v>1</v>
      </c>
      <c r="E22" s="924"/>
      <c r="F22" s="924"/>
    </row>
    <row r="23" spans="1:6" ht="18.75" customHeight="1">
      <c r="A23" s="922" t="s">
        <v>3324</v>
      </c>
      <c r="B23" s="922"/>
      <c r="C23" s="922"/>
      <c r="D23" s="1748"/>
      <c r="E23" s="924"/>
      <c r="F23" s="947"/>
    </row>
    <row r="24" ht="18.75" customHeight="1">
      <c r="D24" s="1136" t="s">
        <v>2944</v>
      </c>
    </row>
  </sheetData>
  <sheetProtection/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&amp;C-21-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C32" sqref="C32"/>
    </sheetView>
  </sheetViews>
  <sheetFormatPr defaultColWidth="6.625" defaultRowHeight="18" customHeight="1"/>
  <cols>
    <col min="1" max="1" width="5.625" style="1017" customWidth="1"/>
    <col min="2" max="2" width="6.625" style="1017" customWidth="1"/>
    <col min="3" max="3" width="31.75390625" style="1017" customWidth="1"/>
    <col min="4" max="5" width="18.375" style="1017" customWidth="1"/>
    <col min="6" max="6" width="15.75390625" style="1017" customWidth="1"/>
    <col min="7" max="8" width="11.125" style="1017" customWidth="1"/>
    <col min="9" max="9" width="15.625" style="1017" customWidth="1"/>
    <col min="10" max="11" width="11.125" style="1017" customWidth="1"/>
    <col min="12" max="244" width="6.625" style="1017" customWidth="1"/>
    <col min="245" max="16384" width="6.625" style="1017" customWidth="1"/>
  </cols>
  <sheetData>
    <row r="1" spans="1:11" ht="18" customHeight="1">
      <c r="A1" s="1034"/>
      <c r="B1" s="1236"/>
      <c r="D1" s="1034"/>
      <c r="E1" s="1034"/>
      <c r="F1" s="1034"/>
      <c r="G1" s="1034"/>
      <c r="H1" s="1034"/>
      <c r="I1" s="1034"/>
      <c r="J1" s="1034"/>
      <c r="K1" s="1034"/>
    </row>
    <row r="2" spans="1:11" ht="18" customHeight="1">
      <c r="A2" s="1034"/>
      <c r="B2" s="1236"/>
      <c r="D2" s="1034"/>
      <c r="E2" s="1034"/>
      <c r="F2" s="1034"/>
      <c r="G2" s="1034"/>
      <c r="H2" s="1034"/>
      <c r="I2" s="1034"/>
      <c r="J2" s="1034"/>
      <c r="K2" s="1034"/>
    </row>
    <row r="3" spans="2:5" ht="18" customHeight="1" thickBot="1">
      <c r="B3" s="1764" t="s">
        <v>3406</v>
      </c>
      <c r="D3" s="1019"/>
      <c r="E3" s="1238" t="s">
        <v>3325</v>
      </c>
    </row>
    <row r="4" spans="2:5" ht="18" customHeight="1" thickBot="1">
      <c r="B4" s="2707" t="s">
        <v>2270</v>
      </c>
      <c r="C4" s="2708"/>
      <c r="D4" s="2709" t="s">
        <v>2271</v>
      </c>
      <c r="E4" s="2710"/>
    </row>
    <row r="5" spans="1:7" ht="18" customHeight="1">
      <c r="A5" s="1747"/>
      <c r="B5" s="2711" t="s">
        <v>2272</v>
      </c>
      <c r="C5" s="2712"/>
      <c r="D5" s="2713">
        <v>83</v>
      </c>
      <c r="E5" s="2714"/>
      <c r="F5" s="1199"/>
      <c r="G5" s="1199"/>
    </row>
    <row r="6" spans="2:5" ht="18" customHeight="1">
      <c r="B6" s="2715"/>
      <c r="C6" s="2716"/>
      <c r="D6" s="2717"/>
      <c r="E6" s="2718"/>
    </row>
    <row r="7" spans="2:5" ht="18" customHeight="1">
      <c r="B7" s="2719" t="s">
        <v>2273</v>
      </c>
      <c r="C7" s="2720"/>
      <c r="D7" s="2717">
        <v>7</v>
      </c>
      <c r="E7" s="2718"/>
    </row>
    <row r="8" spans="2:5" ht="18" customHeight="1">
      <c r="B8" s="2719" t="s">
        <v>2274</v>
      </c>
      <c r="C8" s="2720"/>
      <c r="D8" s="2717">
        <v>12</v>
      </c>
      <c r="E8" s="2718"/>
    </row>
    <row r="9" spans="2:5" ht="18" customHeight="1">
      <c r="B9" s="2719" t="s">
        <v>2275</v>
      </c>
      <c r="C9" s="2720"/>
      <c r="D9" s="2717">
        <v>0</v>
      </c>
      <c r="E9" s="2718"/>
    </row>
    <row r="10" spans="2:5" ht="18" customHeight="1">
      <c r="B10" s="2719" t="s">
        <v>2276</v>
      </c>
      <c r="C10" s="2720"/>
      <c r="D10" s="2717">
        <v>28</v>
      </c>
      <c r="E10" s="2718"/>
    </row>
    <row r="11" spans="2:5" ht="18" customHeight="1">
      <c r="B11" s="2719" t="s">
        <v>2277</v>
      </c>
      <c r="C11" s="2720"/>
      <c r="D11" s="2717">
        <v>0</v>
      </c>
      <c r="E11" s="2718"/>
    </row>
    <row r="12" spans="2:5" ht="18" customHeight="1">
      <c r="B12" s="2719" t="s">
        <v>2278</v>
      </c>
      <c r="C12" s="2720"/>
      <c r="D12" s="2717">
        <v>0</v>
      </c>
      <c r="E12" s="2718"/>
    </row>
    <row r="13" spans="2:5" ht="18" customHeight="1">
      <c r="B13" s="2721" t="s">
        <v>2279</v>
      </c>
      <c r="C13" s="2722"/>
      <c r="D13" s="2717">
        <v>21</v>
      </c>
      <c r="E13" s="2718"/>
    </row>
    <row r="14" spans="2:5" ht="18" customHeight="1">
      <c r="B14" s="2719" t="s">
        <v>2280</v>
      </c>
      <c r="C14" s="2720"/>
      <c r="D14" s="2717">
        <v>0</v>
      </c>
      <c r="E14" s="2718"/>
    </row>
    <row r="15" spans="2:5" ht="18" customHeight="1">
      <c r="B15" s="2719" t="s">
        <v>2281</v>
      </c>
      <c r="C15" s="2720"/>
      <c r="D15" s="2717">
        <v>9</v>
      </c>
      <c r="E15" s="2718"/>
    </row>
    <row r="16" spans="2:5" ht="18" customHeight="1">
      <c r="B16" s="2719" t="s">
        <v>2282</v>
      </c>
      <c r="C16" s="2720"/>
      <c r="D16" s="2717">
        <v>5</v>
      </c>
      <c r="E16" s="2718"/>
    </row>
    <row r="17" spans="2:5" ht="18" customHeight="1">
      <c r="B17" s="2719" t="s">
        <v>2283</v>
      </c>
      <c r="C17" s="2720"/>
      <c r="D17" s="2717">
        <v>10</v>
      </c>
      <c r="E17" s="2718"/>
    </row>
    <row r="18" spans="2:5" ht="18" customHeight="1">
      <c r="B18" s="2719" t="s">
        <v>2284</v>
      </c>
      <c r="C18" s="2720"/>
      <c r="D18" s="2717">
        <v>3</v>
      </c>
      <c r="E18" s="2718"/>
    </row>
    <row r="19" spans="2:5" ht="18" customHeight="1">
      <c r="B19" s="2719" t="s">
        <v>2285</v>
      </c>
      <c r="C19" s="2720"/>
      <c r="D19" s="2717">
        <v>4</v>
      </c>
      <c r="E19" s="2718"/>
    </row>
    <row r="20" spans="2:5" ht="18" customHeight="1">
      <c r="B20" s="2719" t="s">
        <v>2286</v>
      </c>
      <c r="C20" s="2720"/>
      <c r="D20" s="2717">
        <v>4</v>
      </c>
      <c r="E20" s="2718"/>
    </row>
    <row r="21" spans="2:5" ht="18" customHeight="1">
      <c r="B21" s="2719" t="s">
        <v>2287</v>
      </c>
      <c r="C21" s="2720"/>
      <c r="D21" s="2717">
        <v>0</v>
      </c>
      <c r="E21" s="2718"/>
    </row>
    <row r="22" spans="2:5" ht="18" customHeight="1" thickBot="1">
      <c r="B22" s="2726" t="s">
        <v>2288</v>
      </c>
      <c r="C22" s="2727"/>
      <c r="D22" s="2728">
        <v>8</v>
      </c>
      <c r="E22" s="2729"/>
    </row>
    <row r="23" spans="2:5" ht="18" customHeight="1">
      <c r="B23" s="2730" t="s">
        <v>2289</v>
      </c>
      <c r="C23" s="2731"/>
      <c r="E23" s="1021" t="s">
        <v>2290</v>
      </c>
    </row>
    <row r="24" ht="18" customHeight="1">
      <c r="E24" s="1019"/>
    </row>
    <row r="26" ht="18" customHeight="1">
      <c r="B26" s="651" t="s">
        <v>2291</v>
      </c>
    </row>
    <row r="27" spans="2:5" ht="18" customHeight="1">
      <c r="B27" s="651"/>
      <c r="E27" s="1237"/>
    </row>
    <row r="28" ht="18" customHeight="1" thickBot="1">
      <c r="E28" s="988" t="s">
        <v>2292</v>
      </c>
    </row>
    <row r="29" spans="2:5" ht="18" customHeight="1" thickBot="1">
      <c r="B29" s="2707" t="s">
        <v>3407</v>
      </c>
      <c r="C29" s="2707"/>
      <c r="D29" s="1239" t="s">
        <v>2293</v>
      </c>
      <c r="E29" s="1240" t="s">
        <v>2294</v>
      </c>
    </row>
    <row r="30" spans="2:5" ht="18" customHeight="1">
      <c r="B30" s="2732" t="s">
        <v>2295</v>
      </c>
      <c r="C30" s="2732"/>
      <c r="D30" s="1241">
        <f>SUM(D31:D43)</f>
        <v>2625</v>
      </c>
      <c r="E30" s="1242">
        <f>SUM(E31:E43)</f>
        <v>2345</v>
      </c>
    </row>
    <row r="31" spans="2:5" ht="18" customHeight="1">
      <c r="B31" s="2733" t="s">
        <v>2296</v>
      </c>
      <c r="C31" s="2733"/>
      <c r="D31" s="1037">
        <v>356</v>
      </c>
      <c r="E31" s="1018">
        <v>305</v>
      </c>
    </row>
    <row r="32" spans="2:5" ht="18" customHeight="1">
      <c r="B32" s="2723" t="s">
        <v>2297</v>
      </c>
      <c r="C32" s="1243" t="s">
        <v>2298</v>
      </c>
      <c r="D32" s="1037">
        <v>1387</v>
      </c>
      <c r="E32" s="1018">
        <v>1367</v>
      </c>
    </row>
    <row r="33" spans="2:5" ht="18" customHeight="1">
      <c r="B33" s="2724"/>
      <c r="C33" s="1243" t="s">
        <v>2299</v>
      </c>
      <c r="D33" s="1037">
        <v>429</v>
      </c>
      <c r="E33" s="1018">
        <v>331</v>
      </c>
    </row>
    <row r="34" spans="2:5" ht="18" customHeight="1">
      <c r="B34" s="2724"/>
      <c r="C34" s="1243" t="s">
        <v>2300</v>
      </c>
      <c r="D34" s="1037">
        <v>180</v>
      </c>
      <c r="E34" s="1018">
        <v>122</v>
      </c>
    </row>
    <row r="35" spans="2:5" ht="18" customHeight="1">
      <c r="B35" s="2724"/>
      <c r="C35" s="1243" t="s">
        <v>2301</v>
      </c>
      <c r="D35" s="1037">
        <v>75</v>
      </c>
      <c r="E35" s="1018">
        <v>70</v>
      </c>
    </row>
    <row r="36" spans="2:5" ht="18" customHeight="1">
      <c r="B36" s="2724"/>
      <c r="C36" s="1243" t="s">
        <v>2302</v>
      </c>
      <c r="D36" s="1037">
        <v>73</v>
      </c>
      <c r="E36" s="1018">
        <v>56</v>
      </c>
    </row>
    <row r="37" spans="2:5" ht="18" customHeight="1">
      <c r="B37" s="2724"/>
      <c r="C37" s="1243" t="s">
        <v>2303</v>
      </c>
      <c r="D37" s="1037">
        <v>41</v>
      </c>
      <c r="E37" s="1018">
        <v>21</v>
      </c>
    </row>
    <row r="38" spans="2:5" ht="18" customHeight="1">
      <c r="B38" s="2724"/>
      <c r="C38" s="1243" t="s">
        <v>2304</v>
      </c>
      <c r="D38" s="1037">
        <v>21</v>
      </c>
      <c r="E38" s="1018">
        <v>15</v>
      </c>
    </row>
    <row r="39" spans="2:5" ht="18" customHeight="1">
      <c r="B39" s="2724"/>
      <c r="C39" s="1243" t="s">
        <v>2305</v>
      </c>
      <c r="D39" s="1037">
        <v>23</v>
      </c>
      <c r="E39" s="1018">
        <v>18</v>
      </c>
    </row>
    <row r="40" spans="2:5" ht="18" customHeight="1">
      <c r="B40" s="2724"/>
      <c r="C40" s="1243" t="s">
        <v>2306</v>
      </c>
      <c r="D40" s="1037">
        <v>13</v>
      </c>
      <c r="E40" s="1018">
        <v>10</v>
      </c>
    </row>
    <row r="41" spans="2:5" ht="18" customHeight="1">
      <c r="B41" s="2724"/>
      <c r="C41" s="1243" t="s">
        <v>2307</v>
      </c>
      <c r="D41" s="1037">
        <v>14</v>
      </c>
      <c r="E41" s="1018">
        <v>8</v>
      </c>
    </row>
    <row r="42" spans="2:5" ht="18" customHeight="1">
      <c r="B42" s="2724"/>
      <c r="C42" s="1243" t="s">
        <v>2308</v>
      </c>
      <c r="D42" s="1037">
        <v>7</v>
      </c>
      <c r="E42" s="1018">
        <v>10</v>
      </c>
    </row>
    <row r="43" spans="2:5" ht="18" customHeight="1" thickBot="1">
      <c r="B43" s="2725"/>
      <c r="C43" s="1244" t="s">
        <v>2309</v>
      </c>
      <c r="D43" s="1033">
        <v>6</v>
      </c>
      <c r="E43" s="1023">
        <v>12</v>
      </c>
    </row>
    <row r="44" spans="3:6" ht="18" customHeight="1">
      <c r="C44" s="1018"/>
      <c r="D44" s="1018"/>
      <c r="E44" s="1245" t="s">
        <v>2310</v>
      </c>
      <c r="F44" s="1018"/>
    </row>
  </sheetData>
  <sheetProtection/>
  <mergeCells count="43">
    <mergeCell ref="B32:B43"/>
    <mergeCell ref="B22:C22"/>
    <mergeCell ref="D22:E22"/>
    <mergeCell ref="B23:C23"/>
    <mergeCell ref="B29:C29"/>
    <mergeCell ref="B30:C30"/>
    <mergeCell ref="B31:C31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</mergeCells>
  <printOptions/>
  <pageMargins left="0.5905511811023623" right="0.5905511811023623" top="0.984251968503937" bottom="0.5905511811023623" header="0.3937007874015748" footer="0.5118110236220472"/>
  <pageSetup horizontalDpi="600" verticalDpi="600" orientation="portrait" paperSize="9" r:id="rId1"/>
  <headerFooter alignWithMargins="0">
    <oddFooter>&amp;C-22-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L48"/>
  <sheetViews>
    <sheetView showGridLines="0" zoomScalePageLayoutView="0" workbookViewId="0" topLeftCell="A10">
      <selection activeCell="Q9" sqref="Q9"/>
    </sheetView>
  </sheetViews>
  <sheetFormatPr defaultColWidth="6.625" defaultRowHeight="16.5" customHeight="1"/>
  <cols>
    <col min="1" max="1" width="8.125" style="717" customWidth="1"/>
    <col min="2" max="2" width="12.50390625" style="719" customWidth="1"/>
    <col min="3" max="3" width="11.25390625" style="719" customWidth="1"/>
    <col min="4" max="4" width="10.25390625" style="717" customWidth="1"/>
    <col min="5" max="5" width="8.50390625" style="717" customWidth="1"/>
    <col min="6" max="6" width="4.125" style="717" customWidth="1"/>
    <col min="7" max="7" width="6.75390625" style="719" customWidth="1"/>
    <col min="8" max="8" width="2.375" style="719" customWidth="1"/>
    <col min="9" max="9" width="4.125" style="719" customWidth="1"/>
    <col min="10" max="10" width="3.25390625" style="719" customWidth="1"/>
    <col min="11" max="11" width="5.875" style="719" customWidth="1"/>
    <col min="12" max="12" width="3.25390625" style="719" customWidth="1"/>
    <col min="13" max="13" width="1.4921875" style="719" customWidth="1"/>
    <col min="14" max="14" width="7.625" style="719" customWidth="1"/>
    <col min="15" max="15" width="4.125" style="719" customWidth="1"/>
    <col min="16" max="194" width="6.625" style="719" customWidth="1"/>
    <col min="195" max="16384" width="6.625" style="719" customWidth="1"/>
  </cols>
  <sheetData>
    <row r="1" s="678" customFormat="1" ht="18" customHeight="1">
      <c r="A1" s="1190" t="s">
        <v>2343</v>
      </c>
    </row>
    <row r="2" s="678" customFormat="1" ht="18" customHeight="1">
      <c r="A2" s="1190"/>
    </row>
    <row r="3" spans="1:15" s="678" customFormat="1" ht="18" customHeight="1" thickBot="1">
      <c r="A3" s="719"/>
      <c r="E3" s="1246"/>
      <c r="F3" s="1246"/>
      <c r="G3" s="1246"/>
      <c r="H3" s="1246"/>
      <c r="I3" s="1246"/>
      <c r="J3" s="1246"/>
      <c r="K3" s="1246"/>
      <c r="L3" s="1246"/>
      <c r="M3" s="1246"/>
      <c r="N3" s="1262" t="s">
        <v>3408</v>
      </c>
      <c r="O3" s="684"/>
    </row>
    <row r="4" spans="1:15" s="678" customFormat="1" ht="18" customHeight="1">
      <c r="A4" s="2604" t="s">
        <v>2311</v>
      </c>
      <c r="B4" s="2604"/>
      <c r="C4" s="2604"/>
      <c r="D4" s="2682"/>
      <c r="E4" s="2734" t="s">
        <v>2325</v>
      </c>
      <c r="F4" s="2735"/>
      <c r="G4" s="2735"/>
      <c r="H4" s="2735"/>
      <c r="I4" s="2735"/>
      <c r="J4" s="2735"/>
      <c r="K4" s="2735"/>
      <c r="L4" s="2735"/>
      <c r="M4" s="2735"/>
      <c r="N4" s="2735"/>
      <c r="O4" s="1255"/>
    </row>
    <row r="5" spans="1:15" s="678" customFormat="1" ht="18" customHeight="1" thickBot="1">
      <c r="A5" s="2611"/>
      <c r="B5" s="2611"/>
      <c r="C5" s="2611"/>
      <c r="D5" s="2744"/>
      <c r="E5" s="2736"/>
      <c r="F5" s="2737"/>
      <c r="G5" s="2737"/>
      <c r="H5" s="2737"/>
      <c r="I5" s="2737"/>
      <c r="J5" s="2737"/>
      <c r="K5" s="2737"/>
      <c r="L5" s="2737"/>
      <c r="M5" s="2737"/>
      <c r="N5" s="2737"/>
      <c r="O5" s="945"/>
    </row>
    <row r="6" spans="1:15" s="678" customFormat="1" ht="18" customHeight="1">
      <c r="A6" s="2740" t="s">
        <v>2312</v>
      </c>
      <c r="B6" s="2740"/>
      <c r="C6" s="2740"/>
      <c r="D6" s="2741"/>
      <c r="E6" s="2767">
        <f>SUM(E7:E15)</f>
        <v>59</v>
      </c>
      <c r="F6" s="2768"/>
      <c r="G6" s="2768"/>
      <c r="H6" s="2768"/>
      <c r="I6" s="2768"/>
      <c r="J6" s="2768"/>
      <c r="K6" s="2768"/>
      <c r="L6" s="2768"/>
      <c r="M6" s="2768"/>
      <c r="N6" s="2768"/>
      <c r="O6" s="1254"/>
    </row>
    <row r="7" spans="1:15" s="678" customFormat="1" ht="18" customHeight="1">
      <c r="A7" s="2742" t="s">
        <v>2856</v>
      </c>
      <c r="B7" s="2742"/>
      <c r="C7" s="2742"/>
      <c r="D7" s="2743"/>
      <c r="E7" s="2706">
        <v>0</v>
      </c>
      <c r="F7" s="2678"/>
      <c r="G7" s="2678"/>
      <c r="H7" s="2678"/>
      <c r="I7" s="2678"/>
      <c r="J7" s="2678"/>
      <c r="K7" s="2678"/>
      <c r="L7" s="2678"/>
      <c r="M7" s="2678"/>
      <c r="N7" s="2678"/>
      <c r="O7" s="924"/>
    </row>
    <row r="8" spans="1:15" s="678" customFormat="1" ht="18" customHeight="1">
      <c r="A8" s="2738" t="s">
        <v>2857</v>
      </c>
      <c r="B8" s="2738"/>
      <c r="C8" s="2738"/>
      <c r="D8" s="2739"/>
      <c r="E8" s="2706">
        <v>27</v>
      </c>
      <c r="F8" s="2678"/>
      <c r="G8" s="2678"/>
      <c r="H8" s="2678"/>
      <c r="I8" s="2678"/>
      <c r="J8" s="2678"/>
      <c r="K8" s="2678"/>
      <c r="L8" s="2678"/>
      <c r="M8" s="2678"/>
      <c r="N8" s="2678"/>
      <c r="O8" s="924"/>
    </row>
    <row r="9" spans="1:15" s="678" customFormat="1" ht="18" customHeight="1">
      <c r="A9" s="2738" t="s">
        <v>2858</v>
      </c>
      <c r="B9" s="2738"/>
      <c r="C9" s="2738"/>
      <c r="D9" s="2739"/>
      <c r="E9" s="2706">
        <v>14</v>
      </c>
      <c r="F9" s="2678"/>
      <c r="G9" s="2678"/>
      <c r="H9" s="2678"/>
      <c r="I9" s="2678"/>
      <c r="J9" s="2678"/>
      <c r="K9" s="2678"/>
      <c r="L9" s="2678"/>
      <c r="M9" s="2678"/>
      <c r="N9" s="2678"/>
      <c r="O9" s="924"/>
    </row>
    <row r="10" spans="1:15" s="678" customFormat="1" ht="18" customHeight="1">
      <c r="A10" s="2738" t="s">
        <v>2859</v>
      </c>
      <c r="B10" s="2738"/>
      <c r="C10" s="2738"/>
      <c r="D10" s="2739"/>
      <c r="E10" s="2706">
        <v>10</v>
      </c>
      <c r="F10" s="2678"/>
      <c r="G10" s="2678"/>
      <c r="H10" s="2678"/>
      <c r="I10" s="2678"/>
      <c r="J10" s="2678"/>
      <c r="K10" s="2678"/>
      <c r="L10" s="2678"/>
      <c r="M10" s="2678"/>
      <c r="N10" s="2678"/>
      <c r="O10" s="924"/>
    </row>
    <row r="11" spans="1:15" s="678" customFormat="1" ht="18" customHeight="1">
      <c r="A11" s="2738" t="s">
        <v>2860</v>
      </c>
      <c r="B11" s="2738"/>
      <c r="C11" s="2738"/>
      <c r="D11" s="2739"/>
      <c r="E11" s="2706">
        <v>5</v>
      </c>
      <c r="F11" s="2678"/>
      <c r="G11" s="2678"/>
      <c r="H11" s="2678"/>
      <c r="I11" s="2678"/>
      <c r="J11" s="2678"/>
      <c r="K11" s="2678"/>
      <c r="L11" s="2678"/>
      <c r="M11" s="2678"/>
      <c r="N11" s="2678"/>
      <c r="O11" s="924"/>
    </row>
    <row r="12" spans="1:15" s="678" customFormat="1" ht="18" customHeight="1">
      <c r="A12" s="2738" t="s">
        <v>2861</v>
      </c>
      <c r="B12" s="2738"/>
      <c r="C12" s="2738"/>
      <c r="D12" s="2739"/>
      <c r="E12" s="2706">
        <v>2</v>
      </c>
      <c r="F12" s="2678"/>
      <c r="G12" s="2678"/>
      <c r="H12" s="2678"/>
      <c r="I12" s="2678"/>
      <c r="J12" s="2678"/>
      <c r="K12" s="2678"/>
      <c r="L12" s="2678"/>
      <c r="M12" s="2678"/>
      <c r="N12" s="2678"/>
      <c r="O12" s="924"/>
    </row>
    <row r="13" spans="1:15" s="678" customFormat="1" ht="18" customHeight="1">
      <c r="A13" s="2738" t="s">
        <v>2853</v>
      </c>
      <c r="B13" s="2738"/>
      <c r="C13" s="2738"/>
      <c r="D13" s="2739"/>
      <c r="E13" s="2706">
        <v>1</v>
      </c>
      <c r="F13" s="2678"/>
      <c r="G13" s="2678"/>
      <c r="H13" s="2678"/>
      <c r="I13" s="2678"/>
      <c r="J13" s="2678"/>
      <c r="K13" s="2678"/>
      <c r="L13" s="2678"/>
      <c r="M13" s="2678"/>
      <c r="N13" s="2678"/>
      <c r="O13" s="924"/>
    </row>
    <row r="14" spans="1:15" s="678" customFormat="1" ht="18" customHeight="1">
      <c r="A14" s="2738" t="s">
        <v>2854</v>
      </c>
      <c r="B14" s="2738"/>
      <c r="C14" s="2738"/>
      <c r="D14" s="2739"/>
      <c r="E14" s="2706">
        <v>0</v>
      </c>
      <c r="F14" s="2678"/>
      <c r="G14" s="2678"/>
      <c r="H14" s="2678"/>
      <c r="I14" s="2678"/>
      <c r="J14" s="2678"/>
      <c r="K14" s="2678"/>
      <c r="L14" s="2678"/>
      <c r="M14" s="2678"/>
      <c r="N14" s="2678"/>
      <c r="O14" s="924"/>
    </row>
    <row r="15" spans="1:15" s="678" customFormat="1" ht="18" customHeight="1" thickBot="1">
      <c r="A15" s="2753" t="s">
        <v>2855</v>
      </c>
      <c r="B15" s="2753"/>
      <c r="C15" s="2753"/>
      <c r="D15" s="2754"/>
      <c r="E15" s="2700">
        <v>0</v>
      </c>
      <c r="F15" s="2679"/>
      <c r="G15" s="2679"/>
      <c r="H15" s="2679"/>
      <c r="I15" s="2679"/>
      <c r="J15" s="2679"/>
      <c r="K15" s="2679"/>
      <c r="L15" s="2679"/>
      <c r="M15" s="2679"/>
      <c r="N15" s="2679"/>
      <c r="O15" s="924"/>
    </row>
    <row r="16" spans="14:15" s="678" customFormat="1" ht="18" customHeight="1">
      <c r="N16" s="679" t="s">
        <v>2944</v>
      </c>
      <c r="O16" s="848"/>
    </row>
    <row r="19" s="678" customFormat="1" ht="18" customHeight="1"/>
    <row r="20" spans="1:17" ht="18" customHeight="1">
      <c r="A20" s="1247" t="s">
        <v>2341</v>
      </c>
      <c r="B20" s="531"/>
      <c r="C20" s="531"/>
      <c r="D20" s="531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</row>
    <row r="21" ht="18" customHeight="1" thickBot="1">
      <c r="N21" s="1765" t="s">
        <v>3409</v>
      </c>
    </row>
    <row r="22" spans="1:14" s="3" customFormat="1" ht="19.5" customHeight="1">
      <c r="A22" s="2745" t="s">
        <v>2946</v>
      </c>
      <c r="B22" s="2748" t="s">
        <v>2313</v>
      </c>
      <c r="C22" s="2755" t="s">
        <v>2314</v>
      </c>
      <c r="D22" s="2756"/>
      <c r="E22" s="2756"/>
      <c r="F22" s="2756"/>
      <c r="G22" s="2755" t="s">
        <v>2315</v>
      </c>
      <c r="H22" s="2756"/>
      <c r="I22" s="2756"/>
      <c r="J22" s="2756"/>
      <c r="K22" s="2756"/>
      <c r="L22" s="2756"/>
      <c r="M22" s="2756"/>
      <c r="N22" s="2756"/>
    </row>
    <row r="23" spans="1:14" s="3" customFormat="1" ht="19.5" customHeight="1">
      <c r="A23" s="2746"/>
      <c r="B23" s="2749"/>
      <c r="C23" s="2757" t="s">
        <v>2316</v>
      </c>
      <c r="D23" s="2759" t="s">
        <v>2317</v>
      </c>
      <c r="E23" s="2761" t="s">
        <v>2318</v>
      </c>
      <c r="F23" s="2762"/>
      <c r="G23" s="2775" t="s">
        <v>2319</v>
      </c>
      <c r="H23" s="2776"/>
      <c r="I23" s="2776"/>
      <c r="J23" s="2776"/>
      <c r="K23" s="1248"/>
      <c r="L23" s="1248"/>
      <c r="M23" s="1248"/>
      <c r="N23" s="1249"/>
    </row>
    <row r="24" spans="1:14" s="3" customFormat="1" ht="19.5" customHeight="1" thickBot="1">
      <c r="A24" s="2747"/>
      <c r="B24" s="2750"/>
      <c r="C24" s="2758"/>
      <c r="D24" s="2760"/>
      <c r="E24" s="2763"/>
      <c r="F24" s="2764"/>
      <c r="G24" s="2777"/>
      <c r="H24" s="2778"/>
      <c r="I24" s="2778"/>
      <c r="J24" s="2778"/>
      <c r="K24" s="2751" t="s">
        <v>2320</v>
      </c>
      <c r="L24" s="2751"/>
      <c r="M24" s="2751" t="s">
        <v>2321</v>
      </c>
      <c r="N24" s="2752"/>
    </row>
    <row r="25" spans="1:14" s="3" customFormat="1" ht="22.5" customHeight="1">
      <c r="A25" s="1250" t="s">
        <v>2323</v>
      </c>
      <c r="B25" s="1251">
        <v>217</v>
      </c>
      <c r="C25" s="2214" t="s">
        <v>1728</v>
      </c>
      <c r="D25" s="1191" t="s">
        <v>1728</v>
      </c>
      <c r="E25" s="2804">
        <v>109</v>
      </c>
      <c r="F25" s="2805"/>
      <c r="G25" s="2807" t="s">
        <v>1728</v>
      </c>
      <c r="H25" s="2808"/>
      <c r="I25" s="2808"/>
      <c r="J25" s="2809"/>
      <c r="K25" s="2771" t="s">
        <v>1728</v>
      </c>
      <c r="L25" s="2779"/>
      <c r="M25" s="2771" t="s">
        <v>2344</v>
      </c>
      <c r="N25" s="2772"/>
    </row>
    <row r="26" spans="1:14" s="3" customFormat="1" ht="22.5" customHeight="1" thickBot="1">
      <c r="A26" s="1252" t="s">
        <v>2324</v>
      </c>
      <c r="B26" s="1253">
        <v>177</v>
      </c>
      <c r="C26" s="2215" t="s">
        <v>1728</v>
      </c>
      <c r="D26" s="334">
        <v>33</v>
      </c>
      <c r="E26" s="2806">
        <v>66</v>
      </c>
      <c r="F26" s="2799"/>
      <c r="G26" s="2806">
        <v>310</v>
      </c>
      <c r="H26" s="2799"/>
      <c r="I26" s="2799"/>
      <c r="J26" s="2810"/>
      <c r="K26" s="2773">
        <v>244</v>
      </c>
      <c r="L26" s="2780"/>
      <c r="M26" s="2773">
        <v>66</v>
      </c>
      <c r="N26" s="2774"/>
    </row>
    <row r="27" spans="1:194" s="34" customFormat="1" ht="16.5" customHeight="1">
      <c r="A27" s="1766" t="s">
        <v>3326</v>
      </c>
      <c r="B27" s="3"/>
      <c r="C27" s="35"/>
      <c r="G27" s="3"/>
      <c r="H27" s="3"/>
      <c r="I27" s="3"/>
      <c r="J27" s="3"/>
      <c r="K27" s="3"/>
      <c r="L27" s="3"/>
      <c r="M27" s="3"/>
      <c r="N27" s="1855" t="s">
        <v>2945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</row>
    <row r="28" s="678" customFormat="1" ht="18" customHeight="1"/>
    <row r="29" s="678" customFormat="1" ht="18" customHeight="1"/>
    <row r="30" s="678" customFormat="1" ht="18" customHeight="1">
      <c r="A30" s="651" t="s">
        <v>2342</v>
      </c>
    </row>
    <row r="31" spans="1:14" s="531" customFormat="1" ht="18" customHeight="1" thickBot="1">
      <c r="A31" s="1247"/>
      <c r="J31" s="532"/>
      <c r="L31" s="1256"/>
      <c r="N31" s="1767" t="s">
        <v>2326</v>
      </c>
    </row>
    <row r="32" spans="1:14" s="50" customFormat="1" ht="16.5" customHeight="1">
      <c r="A32" s="2794" t="s">
        <v>2947</v>
      </c>
      <c r="B32" s="2745"/>
      <c r="C32" s="2765" t="s">
        <v>2313</v>
      </c>
      <c r="D32" s="1194"/>
      <c r="E32" s="1195"/>
      <c r="F32" s="1195"/>
      <c r="G32" s="1195"/>
      <c r="H32" s="1194"/>
      <c r="I32" s="1194"/>
      <c r="J32" s="1194"/>
      <c r="K32" s="1194"/>
      <c r="L32" s="1194"/>
      <c r="M32" s="1194"/>
      <c r="N32" s="1192"/>
    </row>
    <row r="33" spans="1:14" s="3" customFormat="1" ht="16.5" customHeight="1" thickBot="1">
      <c r="A33" s="2795"/>
      <c r="B33" s="2747"/>
      <c r="C33" s="2766"/>
      <c r="D33" s="309" t="s">
        <v>2327</v>
      </c>
      <c r="E33" s="626" t="s">
        <v>2328</v>
      </c>
      <c r="F33" s="2769" t="s">
        <v>2329</v>
      </c>
      <c r="G33" s="2770"/>
      <c r="H33" s="2770"/>
      <c r="I33" s="2769" t="s">
        <v>2331</v>
      </c>
      <c r="J33" s="2770"/>
      <c r="K33" s="2812"/>
      <c r="L33" s="2770" t="s">
        <v>2332</v>
      </c>
      <c r="M33" s="2770"/>
      <c r="N33" s="2770"/>
    </row>
    <row r="34" spans="1:14" s="3" customFormat="1" ht="22.5" customHeight="1">
      <c r="A34" s="2789" t="s">
        <v>2323</v>
      </c>
      <c r="B34" s="2789"/>
      <c r="C34" s="1264">
        <v>217</v>
      </c>
      <c r="D34" s="1263">
        <v>209</v>
      </c>
      <c r="E34" s="1263">
        <v>4</v>
      </c>
      <c r="F34" s="2792" t="s">
        <v>1728</v>
      </c>
      <c r="G34" s="2792"/>
      <c r="H34" s="2792"/>
      <c r="I34" s="2793">
        <v>1</v>
      </c>
      <c r="J34" s="2793"/>
      <c r="K34" s="2793"/>
      <c r="L34" s="2793">
        <v>3</v>
      </c>
      <c r="M34" s="2793"/>
      <c r="N34" s="2793"/>
    </row>
    <row r="35" spans="1:14" s="3" customFormat="1" ht="22.5" customHeight="1" thickBot="1">
      <c r="A35" s="2790" t="s">
        <v>2330</v>
      </c>
      <c r="B35" s="2790"/>
      <c r="C35" s="1253">
        <v>177</v>
      </c>
      <c r="D35" s="65">
        <v>172</v>
      </c>
      <c r="E35" s="65">
        <v>2</v>
      </c>
      <c r="F35" s="2799" t="s">
        <v>1728</v>
      </c>
      <c r="G35" s="2799"/>
      <c r="H35" s="2799"/>
      <c r="I35" s="2774" t="s">
        <v>1728</v>
      </c>
      <c r="J35" s="2774"/>
      <c r="K35" s="2774"/>
      <c r="L35" s="2774">
        <v>3</v>
      </c>
      <c r="M35" s="2774"/>
      <c r="N35" s="2774"/>
    </row>
    <row r="36" ht="16.5" customHeight="1">
      <c r="N36" s="686" t="s">
        <v>2339</v>
      </c>
    </row>
    <row r="38" spans="1:15" s="531" customFormat="1" ht="18" customHeight="1">
      <c r="A38" s="248"/>
      <c r="M38" s="532"/>
      <c r="N38" s="532"/>
      <c r="O38" s="532"/>
    </row>
    <row r="39" spans="1:15" s="531" customFormat="1" ht="18" customHeight="1">
      <c r="A39" s="248" t="s">
        <v>2347</v>
      </c>
      <c r="M39" s="532"/>
      <c r="N39" s="532"/>
      <c r="O39" s="532"/>
    </row>
    <row r="40" spans="1:17" s="531" customFormat="1" ht="18" customHeight="1" thickBot="1">
      <c r="A40"/>
      <c r="B40" s="534"/>
      <c r="C40" s="534"/>
      <c r="D40" s="534"/>
      <c r="E40" s="534"/>
      <c r="F40" s="534"/>
      <c r="G40" s="534"/>
      <c r="H40" s="534"/>
      <c r="I40" s="1193"/>
      <c r="J40" s="1193"/>
      <c r="K40" s="1193"/>
      <c r="L40" s="1193"/>
      <c r="M40" s="1193"/>
      <c r="N40" s="1768" t="s">
        <v>2340</v>
      </c>
      <c r="O40" s="105"/>
      <c r="Q40" s="35"/>
    </row>
    <row r="41" spans="1:17" s="531" customFormat="1" ht="18" customHeight="1">
      <c r="A41" s="2786" t="s">
        <v>2333</v>
      </c>
      <c r="B41" s="2787"/>
      <c r="C41" s="2765" t="s">
        <v>2338</v>
      </c>
      <c r="D41" s="2784"/>
      <c r="E41" s="2802" t="s">
        <v>2334</v>
      </c>
      <c r="F41" s="2784"/>
      <c r="G41" s="2755" t="s">
        <v>2335</v>
      </c>
      <c r="H41" s="2756"/>
      <c r="I41" s="2756"/>
      <c r="J41" s="2756"/>
      <c r="K41" s="2756"/>
      <c r="L41" s="2756"/>
      <c r="M41" s="2756"/>
      <c r="N41" s="2756"/>
      <c r="O41" s="1193"/>
      <c r="P41" s="1193"/>
      <c r="Q41" s="1193"/>
    </row>
    <row r="42" spans="1:17" s="531" customFormat="1" ht="18" customHeight="1" thickBot="1">
      <c r="A42" s="2778"/>
      <c r="B42" s="2788"/>
      <c r="C42" s="2766"/>
      <c r="D42" s="2785"/>
      <c r="E42" s="2777"/>
      <c r="F42" s="2785"/>
      <c r="G42" s="2752" t="s">
        <v>2336</v>
      </c>
      <c r="H42" s="2791"/>
      <c r="I42" s="2752" t="s">
        <v>2346</v>
      </c>
      <c r="J42" s="2791"/>
      <c r="K42" s="2811"/>
      <c r="L42" s="2791" t="s">
        <v>2345</v>
      </c>
      <c r="M42" s="2791"/>
      <c r="N42" s="2791"/>
      <c r="O42" s="1193"/>
      <c r="P42" s="1193"/>
      <c r="Q42" s="532"/>
    </row>
    <row r="43" spans="1:22" s="531" customFormat="1" ht="22.5" customHeight="1">
      <c r="A43" s="2786" t="s">
        <v>2322</v>
      </c>
      <c r="B43" s="2786"/>
      <c r="C43" s="2800">
        <v>209</v>
      </c>
      <c r="D43" s="2783"/>
      <c r="E43" s="2781">
        <v>113</v>
      </c>
      <c r="F43" s="2783"/>
      <c r="G43" s="2781">
        <v>96</v>
      </c>
      <c r="H43" s="2783"/>
      <c r="I43" s="2781">
        <v>77</v>
      </c>
      <c r="J43" s="2782"/>
      <c r="K43" s="2783"/>
      <c r="L43" s="2781">
        <v>19</v>
      </c>
      <c r="M43" s="2782"/>
      <c r="N43" s="2782"/>
      <c r="O43" s="1260"/>
      <c r="P43" s="1257"/>
      <c r="Q43" s="532"/>
      <c r="V43" s="532"/>
    </row>
    <row r="44" spans="1:17" s="531" customFormat="1" ht="22.5" customHeight="1" thickBot="1">
      <c r="A44" s="2803" t="s">
        <v>2337</v>
      </c>
      <c r="B44" s="2803"/>
      <c r="C44" s="2801">
        <v>172</v>
      </c>
      <c r="D44" s="2797"/>
      <c r="E44" s="2796">
        <v>131</v>
      </c>
      <c r="F44" s="2797"/>
      <c r="G44" s="2796">
        <v>41</v>
      </c>
      <c r="H44" s="2797"/>
      <c r="I44" s="2796">
        <v>35</v>
      </c>
      <c r="J44" s="2798"/>
      <c r="K44" s="2797"/>
      <c r="L44" s="2796">
        <v>6</v>
      </c>
      <c r="M44" s="2798"/>
      <c r="N44" s="2798"/>
      <c r="O44" s="1260"/>
      <c r="P44" s="1257"/>
      <c r="Q44" s="532"/>
    </row>
    <row r="45" spans="1:17" s="531" customFormat="1" ht="18" customHeight="1">
      <c r="A45"/>
      <c r="B45" s="536"/>
      <c r="C45" s="530"/>
      <c r="D45" s="532"/>
      <c r="E45" s="530"/>
      <c r="F45" s="530"/>
      <c r="G45" s="532"/>
      <c r="H45" s="532"/>
      <c r="I45" s="532"/>
      <c r="J45" s="532"/>
      <c r="K45" s="532"/>
      <c r="L45" s="532"/>
      <c r="M45" s="532"/>
      <c r="N45" s="1261" t="s">
        <v>2339</v>
      </c>
      <c r="O45" s="294"/>
      <c r="Q45" s="532"/>
    </row>
    <row r="48" spans="2:194" s="717" customFormat="1" ht="16.5" customHeight="1">
      <c r="B48" s="719"/>
      <c r="C48" s="850"/>
      <c r="G48" s="719"/>
      <c r="H48" s="719"/>
      <c r="I48" s="719"/>
      <c r="J48" s="719"/>
      <c r="K48" s="719"/>
      <c r="L48" s="719"/>
      <c r="M48" s="719"/>
      <c r="N48" s="719"/>
      <c r="O48" s="719"/>
      <c r="P48" s="719"/>
      <c r="Q48" s="719"/>
      <c r="R48" s="719"/>
      <c r="S48" s="719"/>
      <c r="T48" s="719"/>
      <c r="U48" s="719"/>
      <c r="V48" s="719"/>
      <c r="W48" s="719"/>
      <c r="X48" s="719"/>
      <c r="Y48" s="719"/>
      <c r="Z48" s="719"/>
      <c r="AA48" s="719"/>
      <c r="AB48" s="719"/>
      <c r="AC48" s="719"/>
      <c r="AD48" s="719"/>
      <c r="AE48" s="719"/>
      <c r="AF48" s="719"/>
      <c r="AG48" s="719"/>
      <c r="AH48" s="719"/>
      <c r="AI48" s="719"/>
      <c r="AJ48" s="719"/>
      <c r="AK48" s="719"/>
      <c r="AL48" s="719"/>
      <c r="AM48" s="719"/>
      <c r="AN48" s="719"/>
      <c r="AO48" s="719"/>
      <c r="AP48" s="719"/>
      <c r="AQ48" s="719"/>
      <c r="AR48" s="719"/>
      <c r="AS48" s="719"/>
      <c r="AT48" s="719"/>
      <c r="AU48" s="719"/>
      <c r="AV48" s="719"/>
      <c r="AW48" s="719"/>
      <c r="AX48" s="719"/>
      <c r="AY48" s="719"/>
      <c r="AZ48" s="719"/>
      <c r="BA48" s="719"/>
      <c r="BB48" s="719"/>
      <c r="BC48" s="719"/>
      <c r="BD48" s="719"/>
      <c r="BE48" s="719"/>
      <c r="BF48" s="719"/>
      <c r="BG48" s="719"/>
      <c r="BH48" s="719"/>
      <c r="BI48" s="719"/>
      <c r="BJ48" s="719"/>
      <c r="BK48" s="719"/>
      <c r="BL48" s="719"/>
      <c r="BM48" s="719"/>
      <c r="BN48" s="719"/>
      <c r="BO48" s="719"/>
      <c r="BP48" s="719"/>
      <c r="BQ48" s="719"/>
      <c r="BR48" s="719"/>
      <c r="BS48" s="719"/>
      <c r="BT48" s="719"/>
      <c r="BU48" s="719"/>
      <c r="BV48" s="719"/>
      <c r="BW48" s="719"/>
      <c r="BX48" s="719"/>
      <c r="BY48" s="719"/>
      <c r="BZ48" s="719"/>
      <c r="CA48" s="719"/>
      <c r="CB48" s="719"/>
      <c r="CC48" s="719"/>
      <c r="CD48" s="719"/>
      <c r="CE48" s="719"/>
      <c r="CF48" s="719"/>
      <c r="CG48" s="719"/>
      <c r="CH48" s="719"/>
      <c r="CI48" s="719"/>
      <c r="CJ48" s="719"/>
      <c r="CK48" s="719"/>
      <c r="CL48" s="719"/>
      <c r="CM48" s="719"/>
      <c r="CN48" s="719"/>
      <c r="CO48" s="719"/>
      <c r="CP48" s="719"/>
      <c r="CQ48" s="719"/>
      <c r="CR48" s="719"/>
      <c r="CS48" s="719"/>
      <c r="CT48" s="719"/>
      <c r="CU48" s="719"/>
      <c r="CV48" s="719"/>
      <c r="CW48" s="719"/>
      <c r="CX48" s="719"/>
      <c r="CY48" s="719"/>
      <c r="CZ48" s="719"/>
      <c r="DA48" s="719"/>
      <c r="DB48" s="719"/>
      <c r="DC48" s="719"/>
      <c r="DD48" s="719"/>
      <c r="DE48" s="719"/>
      <c r="DF48" s="719"/>
      <c r="DG48" s="719"/>
      <c r="DH48" s="719"/>
      <c r="DI48" s="719"/>
      <c r="DJ48" s="719"/>
      <c r="DK48" s="719"/>
      <c r="DL48" s="719"/>
      <c r="DM48" s="719"/>
      <c r="DN48" s="719"/>
      <c r="DO48" s="719"/>
      <c r="DP48" s="719"/>
      <c r="DQ48" s="719"/>
      <c r="DR48" s="719"/>
      <c r="DS48" s="719"/>
      <c r="DT48" s="719"/>
      <c r="DU48" s="719"/>
      <c r="DV48" s="719"/>
      <c r="DW48" s="719"/>
      <c r="DX48" s="719"/>
      <c r="DY48" s="719"/>
      <c r="DZ48" s="719"/>
      <c r="EA48" s="719"/>
      <c r="EB48" s="719"/>
      <c r="EC48" s="719"/>
      <c r="ED48" s="719"/>
      <c r="EE48" s="719"/>
      <c r="EF48" s="719"/>
      <c r="EG48" s="719"/>
      <c r="EH48" s="719"/>
      <c r="EI48" s="719"/>
      <c r="EJ48" s="719"/>
      <c r="EK48" s="719"/>
      <c r="EL48" s="719"/>
      <c r="EM48" s="719"/>
      <c r="EN48" s="719"/>
      <c r="EO48" s="719"/>
      <c r="EP48" s="719"/>
      <c r="EQ48" s="719"/>
      <c r="ER48" s="719"/>
      <c r="ES48" s="719"/>
      <c r="ET48" s="719"/>
      <c r="EU48" s="719"/>
      <c r="EV48" s="719"/>
      <c r="EW48" s="719"/>
      <c r="EX48" s="719"/>
      <c r="EY48" s="719"/>
      <c r="EZ48" s="719"/>
      <c r="FA48" s="719"/>
      <c r="FB48" s="719"/>
      <c r="FC48" s="719"/>
      <c r="FD48" s="719"/>
      <c r="FE48" s="719"/>
      <c r="FF48" s="719"/>
      <c r="FG48" s="719"/>
      <c r="FH48" s="719"/>
      <c r="FI48" s="719"/>
      <c r="FJ48" s="719"/>
      <c r="FK48" s="719"/>
      <c r="FL48" s="719"/>
      <c r="FM48" s="719"/>
      <c r="FN48" s="719"/>
      <c r="FO48" s="719"/>
      <c r="FP48" s="719"/>
      <c r="FQ48" s="719"/>
      <c r="FR48" s="719"/>
      <c r="FS48" s="719"/>
      <c r="FT48" s="719"/>
      <c r="FU48" s="719"/>
      <c r="FV48" s="719"/>
      <c r="FW48" s="719"/>
      <c r="FX48" s="719"/>
      <c r="FY48" s="719"/>
      <c r="FZ48" s="719"/>
      <c r="GA48" s="719"/>
      <c r="GB48" s="719"/>
      <c r="GC48" s="719"/>
      <c r="GD48" s="719"/>
      <c r="GE48" s="719"/>
      <c r="GF48" s="719"/>
      <c r="GG48" s="719"/>
      <c r="GH48" s="719"/>
      <c r="GI48" s="719"/>
      <c r="GJ48" s="719"/>
      <c r="GK48" s="719"/>
      <c r="GL48" s="719"/>
    </row>
  </sheetData>
  <sheetProtection/>
  <mergeCells count="72">
    <mergeCell ref="E25:F25"/>
    <mergeCell ref="E26:F26"/>
    <mergeCell ref="G25:J25"/>
    <mergeCell ref="G26:J26"/>
    <mergeCell ref="I42:K42"/>
    <mergeCell ref="I33:K33"/>
    <mergeCell ref="A32:B33"/>
    <mergeCell ref="G43:H43"/>
    <mergeCell ref="G44:H44"/>
    <mergeCell ref="L43:N43"/>
    <mergeCell ref="L44:N44"/>
    <mergeCell ref="F35:H35"/>
    <mergeCell ref="I34:K34"/>
    <mergeCell ref="I35:K35"/>
    <mergeCell ref="C43:D43"/>
    <mergeCell ref="C44:D44"/>
    <mergeCell ref="E43:F43"/>
    <mergeCell ref="E44:F44"/>
    <mergeCell ref="E41:F42"/>
    <mergeCell ref="I44:K44"/>
    <mergeCell ref="A43:B43"/>
    <mergeCell ref="A44:B44"/>
    <mergeCell ref="C41:D42"/>
    <mergeCell ref="A41:B42"/>
    <mergeCell ref="A34:B34"/>
    <mergeCell ref="A35:B35"/>
    <mergeCell ref="G41:N41"/>
    <mergeCell ref="G42:H42"/>
    <mergeCell ref="L42:N42"/>
    <mergeCell ref="F34:H34"/>
    <mergeCell ref="L34:N34"/>
    <mergeCell ref="L35:N35"/>
    <mergeCell ref="M26:N26"/>
    <mergeCell ref="G23:J24"/>
    <mergeCell ref="K25:L25"/>
    <mergeCell ref="K26:L26"/>
    <mergeCell ref="I43:K43"/>
    <mergeCell ref="C32:C33"/>
    <mergeCell ref="E6:N6"/>
    <mergeCell ref="E7:N7"/>
    <mergeCell ref="E8:N8"/>
    <mergeCell ref="E9:N9"/>
    <mergeCell ref="E10:N10"/>
    <mergeCell ref="E11:N11"/>
    <mergeCell ref="A12:D12"/>
    <mergeCell ref="A13:D13"/>
    <mergeCell ref="A10:D10"/>
    <mergeCell ref="A11:D11"/>
    <mergeCell ref="E12:N12"/>
    <mergeCell ref="E13:N13"/>
    <mergeCell ref="F33:H33"/>
    <mergeCell ref="L33:N33"/>
    <mergeCell ref="M25:N25"/>
    <mergeCell ref="A22:A24"/>
    <mergeCell ref="B22:B24"/>
    <mergeCell ref="K24:L24"/>
    <mergeCell ref="M24:N24"/>
    <mergeCell ref="A14:D14"/>
    <mergeCell ref="A15:D15"/>
    <mergeCell ref="C22:F22"/>
    <mergeCell ref="G22:N22"/>
    <mergeCell ref="C23:C24"/>
    <mergeCell ref="D23:D24"/>
    <mergeCell ref="E23:F24"/>
    <mergeCell ref="E4:N5"/>
    <mergeCell ref="E14:N14"/>
    <mergeCell ref="E15:N15"/>
    <mergeCell ref="A8:D8"/>
    <mergeCell ref="A9:D9"/>
    <mergeCell ref="A6:D6"/>
    <mergeCell ref="A7:D7"/>
    <mergeCell ref="A4:D5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scale="94" r:id="rId1"/>
  <headerFooter alignWithMargins="0">
    <oddFooter>&amp;C-23-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19">
      <selection activeCell="S22" sqref="S22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5.50390625" style="0" customWidth="1"/>
    <col min="4" max="6" width="5.625" style="0" customWidth="1"/>
    <col min="7" max="18" width="4.125" style="0" customWidth="1"/>
  </cols>
  <sheetData>
    <row r="1" spans="1:14" s="3" customFormat="1" ht="17.25" customHeight="1">
      <c r="A1" s="1" t="s">
        <v>1702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4.25" thickBot="1"/>
    <row r="3" spans="1:18" s="1715" customFormat="1" ht="14.25" thickBot="1">
      <c r="A3" s="2514" t="s">
        <v>2790</v>
      </c>
      <c r="B3" s="2514"/>
      <c r="C3" s="2515"/>
      <c r="D3" s="2518" t="s">
        <v>2791</v>
      </c>
      <c r="E3" s="2514"/>
      <c r="F3" s="2514"/>
      <c r="G3" s="2515"/>
      <c r="H3" s="2518" t="s">
        <v>1703</v>
      </c>
      <c r="I3" s="2514"/>
      <c r="J3" s="2514"/>
      <c r="K3" s="2514"/>
      <c r="L3" s="2515"/>
      <c r="M3" s="2518" t="s">
        <v>1705</v>
      </c>
      <c r="N3" s="2514"/>
      <c r="O3" s="2515"/>
      <c r="P3" s="2518" t="s">
        <v>1704</v>
      </c>
      <c r="Q3" s="2514"/>
      <c r="R3" s="2514"/>
    </row>
    <row r="4" spans="1:18" s="1714" customFormat="1" ht="30" customHeight="1" thickBot="1">
      <c r="A4" s="2516" t="s">
        <v>2788</v>
      </c>
      <c r="B4" s="2516"/>
      <c r="C4" s="2517"/>
      <c r="D4" s="2535" t="s">
        <v>2789</v>
      </c>
      <c r="E4" s="2516"/>
      <c r="F4" s="2516"/>
      <c r="G4" s="2517"/>
      <c r="H4" s="2535" t="s">
        <v>1706</v>
      </c>
      <c r="I4" s="2516"/>
      <c r="J4" s="2516"/>
      <c r="K4" s="2516"/>
      <c r="L4" s="2517"/>
      <c r="M4" s="2535" t="s">
        <v>2836</v>
      </c>
      <c r="N4" s="2516"/>
      <c r="O4" s="2517"/>
      <c r="P4" s="2535" t="s">
        <v>2837</v>
      </c>
      <c r="Q4" s="2516"/>
      <c r="R4" s="2516"/>
    </row>
    <row r="5" spans="1:18" ht="13.5">
      <c r="A5" s="1805" t="s">
        <v>2833</v>
      </c>
      <c r="R5" s="1765" t="s">
        <v>3394</v>
      </c>
    </row>
    <row r="10" spans="1:14" s="3" customFormat="1" ht="17.25" customHeight="1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s="3" customFormat="1" ht="17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s="3" customFormat="1" ht="19.5" customHeight="1">
      <c r="A12" s="2524" t="s">
        <v>2940</v>
      </c>
      <c r="B12" s="2527" t="s">
        <v>1</v>
      </c>
      <c r="C12" s="2521" t="s">
        <v>2</v>
      </c>
      <c r="D12" s="2521" t="s">
        <v>3</v>
      </c>
      <c r="E12" s="2530" t="s">
        <v>4</v>
      </c>
      <c r="F12" s="2521" t="s">
        <v>5</v>
      </c>
      <c r="G12" s="2519" t="s">
        <v>6</v>
      </c>
      <c r="H12" s="2520"/>
      <c r="I12" s="2520"/>
      <c r="J12" s="2520"/>
      <c r="K12" s="2519" t="s">
        <v>7</v>
      </c>
      <c r="L12" s="2520"/>
      <c r="M12" s="2520"/>
      <c r="N12" s="2519" t="s">
        <v>8</v>
      </c>
      <c r="O12" s="2519"/>
      <c r="P12" s="2519"/>
      <c r="Q12" s="2519"/>
      <c r="R12" s="2519"/>
    </row>
    <row r="13" spans="1:18" s="3" customFormat="1" ht="19.5" customHeight="1">
      <c r="A13" s="2525"/>
      <c r="B13" s="2528"/>
      <c r="C13" s="2522"/>
      <c r="D13" s="2522"/>
      <c r="E13" s="2531"/>
      <c r="F13" s="2522"/>
      <c r="G13" s="2533" t="s">
        <v>9</v>
      </c>
      <c r="H13" s="2510" t="s">
        <v>10</v>
      </c>
      <c r="I13" s="2510" t="s">
        <v>11</v>
      </c>
      <c r="J13" s="2510" t="s">
        <v>12</v>
      </c>
      <c r="K13" s="2512" t="s">
        <v>13</v>
      </c>
      <c r="L13" s="2512" t="s">
        <v>14</v>
      </c>
      <c r="M13" s="2512" t="s">
        <v>15</v>
      </c>
      <c r="N13" s="2508" t="s">
        <v>16</v>
      </c>
      <c r="O13" s="2508" t="s">
        <v>17</v>
      </c>
      <c r="P13" s="2508" t="s">
        <v>18</v>
      </c>
      <c r="Q13" s="2508" t="s">
        <v>19</v>
      </c>
      <c r="R13" s="2508" t="s">
        <v>20</v>
      </c>
    </row>
    <row r="14" spans="1:18" s="3" customFormat="1" ht="19.5" customHeight="1">
      <c r="A14" s="2525"/>
      <c r="B14" s="2528"/>
      <c r="C14" s="2522"/>
      <c r="D14" s="2522"/>
      <c r="E14" s="2531"/>
      <c r="F14" s="2522"/>
      <c r="G14" s="2533"/>
      <c r="H14" s="2510"/>
      <c r="I14" s="2510"/>
      <c r="J14" s="2510"/>
      <c r="K14" s="2512"/>
      <c r="L14" s="2512"/>
      <c r="M14" s="2512"/>
      <c r="N14" s="2508"/>
      <c r="O14" s="2508"/>
      <c r="P14" s="2508"/>
      <c r="Q14" s="2508"/>
      <c r="R14" s="2508"/>
    </row>
    <row r="15" spans="1:18" s="3" customFormat="1" ht="19.5" customHeight="1" thickBot="1">
      <c r="A15" s="2526"/>
      <c r="B15" s="2529"/>
      <c r="C15" s="2523"/>
      <c r="D15" s="2523"/>
      <c r="E15" s="2532"/>
      <c r="F15" s="2523"/>
      <c r="G15" s="2534"/>
      <c r="H15" s="2511"/>
      <c r="I15" s="2511"/>
      <c r="J15" s="2511"/>
      <c r="K15" s="2513"/>
      <c r="L15" s="2513"/>
      <c r="M15" s="2513"/>
      <c r="N15" s="2509"/>
      <c r="O15" s="2509"/>
      <c r="P15" s="2509"/>
      <c r="Q15" s="2509"/>
      <c r="R15" s="2509"/>
    </row>
    <row r="16" spans="1:14" s="3" customFormat="1" ht="17.25" customHeight="1">
      <c r="A16" s="5"/>
      <c r="B16" s="6" t="s">
        <v>21</v>
      </c>
      <c r="C16" s="6" t="s">
        <v>22</v>
      </c>
      <c r="D16" s="1716" t="s">
        <v>2834</v>
      </c>
      <c r="E16" s="1716" t="s">
        <v>27</v>
      </c>
      <c r="F16" s="1716" t="s">
        <v>2835</v>
      </c>
      <c r="G16" s="6" t="s">
        <v>23</v>
      </c>
      <c r="H16" s="6" t="s">
        <v>23</v>
      </c>
      <c r="I16" s="6" t="s">
        <v>23</v>
      </c>
      <c r="J16" s="6" t="s">
        <v>23</v>
      </c>
      <c r="K16" s="6"/>
      <c r="L16" s="6"/>
      <c r="M16" s="6"/>
      <c r="N16" s="6"/>
    </row>
    <row r="17" spans="1:18" s="3" customFormat="1" ht="19.5" customHeight="1">
      <c r="A17" s="1685">
        <v>14</v>
      </c>
      <c r="B17" s="9">
        <v>16.3</v>
      </c>
      <c r="C17" s="9">
        <v>68.4</v>
      </c>
      <c r="D17" s="9">
        <v>2</v>
      </c>
      <c r="E17" s="9">
        <v>67.5</v>
      </c>
      <c r="F17" s="9">
        <v>742</v>
      </c>
      <c r="G17" s="10">
        <v>221</v>
      </c>
      <c r="H17" s="10">
        <v>114</v>
      </c>
      <c r="I17" s="10">
        <v>30</v>
      </c>
      <c r="J17" s="2096" t="s">
        <v>3083</v>
      </c>
      <c r="K17" s="2096" t="s">
        <v>3083</v>
      </c>
      <c r="L17" s="10">
        <v>2</v>
      </c>
      <c r="M17" s="2096" t="s">
        <v>3083</v>
      </c>
      <c r="N17" s="10">
        <v>139</v>
      </c>
      <c r="O17" s="11">
        <v>156</v>
      </c>
      <c r="P17" s="11">
        <v>9</v>
      </c>
      <c r="Q17" s="11">
        <v>48</v>
      </c>
      <c r="R17" s="11">
        <v>43</v>
      </c>
    </row>
    <row r="18" spans="1:18" s="3" customFormat="1" ht="19.5" customHeight="1">
      <c r="A18" s="1685">
        <v>15</v>
      </c>
      <c r="B18" s="9">
        <v>15.3</v>
      </c>
      <c r="C18" s="9">
        <v>72.2</v>
      </c>
      <c r="D18" s="12">
        <v>2.1</v>
      </c>
      <c r="E18" s="12">
        <v>116.3</v>
      </c>
      <c r="F18" s="9">
        <v>1395</v>
      </c>
      <c r="G18" s="10">
        <v>192</v>
      </c>
      <c r="H18" s="10">
        <v>123</v>
      </c>
      <c r="I18" s="10">
        <v>49</v>
      </c>
      <c r="J18" s="10">
        <v>1</v>
      </c>
      <c r="K18" s="10">
        <v>4</v>
      </c>
      <c r="L18" s="10">
        <v>4</v>
      </c>
      <c r="M18" s="10">
        <v>1</v>
      </c>
      <c r="N18" s="10">
        <v>55</v>
      </c>
      <c r="O18" s="11">
        <v>108</v>
      </c>
      <c r="P18" s="11">
        <v>19</v>
      </c>
      <c r="Q18" s="11">
        <v>64</v>
      </c>
      <c r="R18" s="11">
        <v>59</v>
      </c>
    </row>
    <row r="19" spans="1:18" s="3" customFormat="1" ht="19.5" customHeight="1">
      <c r="A19" s="1685">
        <v>16</v>
      </c>
      <c r="B19" s="9">
        <v>16.2</v>
      </c>
      <c r="C19" s="9">
        <v>72.5</v>
      </c>
      <c r="D19" s="9">
        <v>2</v>
      </c>
      <c r="E19" s="9">
        <v>159.8</v>
      </c>
      <c r="F19" s="9">
        <v>1917</v>
      </c>
      <c r="G19" s="10">
        <v>221</v>
      </c>
      <c r="H19" s="10">
        <v>103</v>
      </c>
      <c r="I19" s="10">
        <v>41</v>
      </c>
      <c r="J19" s="10">
        <v>1</v>
      </c>
      <c r="K19" s="10">
        <v>24</v>
      </c>
      <c r="L19" s="10">
        <v>25</v>
      </c>
      <c r="M19" s="10">
        <v>8</v>
      </c>
      <c r="N19" s="10">
        <v>93</v>
      </c>
      <c r="O19" s="11">
        <v>120</v>
      </c>
      <c r="P19" s="11">
        <v>56</v>
      </c>
      <c r="Q19" s="11">
        <v>70</v>
      </c>
      <c r="R19" s="11">
        <v>68</v>
      </c>
    </row>
    <row r="20" spans="1:18" s="3" customFormat="1" ht="19.5" customHeight="1">
      <c r="A20" s="1685">
        <v>17</v>
      </c>
      <c r="B20" s="12">
        <v>15.5</v>
      </c>
      <c r="C20" s="12">
        <v>72</v>
      </c>
      <c r="D20" s="12">
        <v>2</v>
      </c>
      <c r="E20" s="12">
        <v>75.6</v>
      </c>
      <c r="F20" s="12">
        <v>907</v>
      </c>
      <c r="G20" s="13">
        <v>239</v>
      </c>
      <c r="H20" s="13">
        <v>97</v>
      </c>
      <c r="I20" s="13">
        <v>29</v>
      </c>
      <c r="J20" s="2097" t="s">
        <v>3083</v>
      </c>
      <c r="K20" s="13">
        <v>2</v>
      </c>
      <c r="L20" s="13">
        <v>10</v>
      </c>
      <c r="M20" s="13">
        <v>1</v>
      </c>
      <c r="N20" s="13">
        <v>72</v>
      </c>
      <c r="O20" s="14">
        <v>92</v>
      </c>
      <c r="P20" s="14">
        <v>18</v>
      </c>
      <c r="Q20" s="14">
        <v>43</v>
      </c>
      <c r="R20" s="14">
        <v>16</v>
      </c>
    </row>
    <row r="21" spans="1:18" s="3" customFormat="1" ht="19.5" customHeight="1">
      <c r="A21" s="1685">
        <v>18</v>
      </c>
      <c r="B21" s="9">
        <v>15.4</v>
      </c>
      <c r="C21" s="9">
        <v>73.5</v>
      </c>
      <c r="D21" s="9">
        <v>1.9</v>
      </c>
      <c r="E21" s="9">
        <v>92.7</v>
      </c>
      <c r="F21" s="9">
        <v>1112</v>
      </c>
      <c r="G21" s="10">
        <v>202</v>
      </c>
      <c r="H21" s="10">
        <v>117</v>
      </c>
      <c r="I21" s="10">
        <v>46</v>
      </c>
      <c r="J21" s="2097" t="s">
        <v>3083</v>
      </c>
      <c r="K21" s="10">
        <v>2</v>
      </c>
      <c r="L21" s="10">
        <v>2</v>
      </c>
      <c r="M21" s="10">
        <v>6</v>
      </c>
      <c r="N21" s="10">
        <v>51</v>
      </c>
      <c r="O21" s="11">
        <v>79</v>
      </c>
      <c r="P21" s="11">
        <v>26</v>
      </c>
      <c r="Q21" s="11">
        <v>66</v>
      </c>
      <c r="R21" s="11">
        <v>39</v>
      </c>
    </row>
    <row r="22" spans="1:18" s="3" customFormat="1" ht="19.5" customHeight="1">
      <c r="A22" s="1685">
        <v>19</v>
      </c>
      <c r="B22" s="9">
        <v>16</v>
      </c>
      <c r="C22" s="9">
        <v>69.7</v>
      </c>
      <c r="D22" s="9">
        <v>1.8</v>
      </c>
      <c r="E22" s="9">
        <v>58.3</v>
      </c>
      <c r="F22" s="9">
        <v>699.5</v>
      </c>
      <c r="G22" s="10">
        <v>238</v>
      </c>
      <c r="H22" s="10">
        <v>96</v>
      </c>
      <c r="I22" s="10">
        <v>31</v>
      </c>
      <c r="J22" s="2097" t="s">
        <v>3083</v>
      </c>
      <c r="K22" s="10">
        <v>4</v>
      </c>
      <c r="L22" s="10">
        <v>8</v>
      </c>
      <c r="M22" s="10">
        <v>4</v>
      </c>
      <c r="N22" s="10">
        <v>110</v>
      </c>
      <c r="O22" s="11">
        <v>94</v>
      </c>
      <c r="P22" s="11">
        <v>20</v>
      </c>
      <c r="Q22" s="11">
        <v>67</v>
      </c>
      <c r="R22" s="11">
        <v>44</v>
      </c>
    </row>
    <row r="23" spans="1:18" s="3" customFormat="1" ht="19.5" customHeight="1">
      <c r="A23" s="1685">
        <v>20</v>
      </c>
      <c r="B23" s="9">
        <v>15.6</v>
      </c>
      <c r="C23" s="9">
        <v>69.1</v>
      </c>
      <c r="D23" s="9">
        <v>1.6</v>
      </c>
      <c r="E23" s="9">
        <v>91.5</v>
      </c>
      <c r="F23" s="9">
        <v>1098</v>
      </c>
      <c r="G23" s="10">
        <v>208</v>
      </c>
      <c r="H23" s="10">
        <v>123</v>
      </c>
      <c r="I23" s="10">
        <v>35</v>
      </c>
      <c r="J23" s="2097" t="s">
        <v>3083</v>
      </c>
      <c r="K23" s="2097" t="s">
        <v>3083</v>
      </c>
      <c r="L23" s="2097" t="s">
        <v>3083</v>
      </c>
      <c r="M23" s="2097" t="s">
        <v>3083</v>
      </c>
      <c r="N23" s="10">
        <v>87</v>
      </c>
      <c r="O23" s="11">
        <v>77</v>
      </c>
      <c r="P23" s="11">
        <v>14</v>
      </c>
      <c r="Q23" s="11">
        <v>68</v>
      </c>
      <c r="R23" s="11">
        <v>37</v>
      </c>
    </row>
    <row r="24" spans="1:18" s="3" customFormat="1" ht="19.5" customHeight="1">
      <c r="A24" s="1685">
        <v>21</v>
      </c>
      <c r="B24" s="9">
        <v>15.6</v>
      </c>
      <c r="C24" s="9">
        <v>68.3</v>
      </c>
      <c r="D24" s="9">
        <v>1.4</v>
      </c>
      <c r="E24" s="9">
        <v>100.1</v>
      </c>
      <c r="F24" s="9">
        <v>1201</v>
      </c>
      <c r="G24" s="10">
        <v>211</v>
      </c>
      <c r="H24" s="10">
        <v>121</v>
      </c>
      <c r="I24" s="10">
        <v>32</v>
      </c>
      <c r="J24" s="1717">
        <v>1</v>
      </c>
      <c r="K24" s="10">
        <v>4</v>
      </c>
      <c r="L24" s="10">
        <v>7</v>
      </c>
      <c r="M24" s="1717">
        <v>2</v>
      </c>
      <c r="N24" s="10">
        <v>116</v>
      </c>
      <c r="O24" s="11">
        <v>135</v>
      </c>
      <c r="P24" s="11">
        <v>22</v>
      </c>
      <c r="Q24" s="11">
        <v>59</v>
      </c>
      <c r="R24" s="11">
        <v>42</v>
      </c>
    </row>
    <row r="25" spans="1:19" s="3" customFormat="1" ht="19.5" customHeight="1">
      <c r="A25" s="1685">
        <v>22</v>
      </c>
      <c r="B25" s="9">
        <v>15.8</v>
      </c>
      <c r="C25" s="9">
        <v>73</v>
      </c>
      <c r="D25" s="9">
        <v>1.7</v>
      </c>
      <c r="E25" s="9">
        <v>71.2</v>
      </c>
      <c r="F25" s="9">
        <v>854</v>
      </c>
      <c r="G25" s="10">
        <v>213</v>
      </c>
      <c r="H25" s="10">
        <v>115</v>
      </c>
      <c r="I25" s="10">
        <v>37</v>
      </c>
      <c r="J25" s="2098" t="s">
        <v>3083</v>
      </c>
      <c r="K25" s="2098" t="s">
        <v>3083</v>
      </c>
      <c r="L25" s="2098" t="s">
        <v>3083</v>
      </c>
      <c r="M25" s="10">
        <v>1</v>
      </c>
      <c r="N25" s="10">
        <v>114</v>
      </c>
      <c r="O25" s="11">
        <v>147</v>
      </c>
      <c r="P25" s="11">
        <v>11</v>
      </c>
      <c r="Q25" s="11">
        <v>88</v>
      </c>
      <c r="R25" s="11">
        <v>52</v>
      </c>
      <c r="S25" s="15"/>
    </row>
    <row r="26" spans="1:19" s="3" customFormat="1" ht="19.5" customHeight="1" thickBot="1">
      <c r="A26" s="1685">
        <v>23</v>
      </c>
      <c r="B26" s="12">
        <v>15.4</v>
      </c>
      <c r="C26" s="12">
        <v>76.9</v>
      </c>
      <c r="D26" s="12">
        <v>2</v>
      </c>
      <c r="E26" s="12">
        <v>185.7</v>
      </c>
      <c r="F26" s="12">
        <v>2043</v>
      </c>
      <c r="G26" s="13">
        <v>222</v>
      </c>
      <c r="H26" s="13">
        <v>112</v>
      </c>
      <c r="I26" s="13">
        <v>30</v>
      </c>
      <c r="J26" s="1718">
        <v>1</v>
      </c>
      <c r="K26" s="13">
        <v>12</v>
      </c>
      <c r="L26" s="13">
        <v>16</v>
      </c>
      <c r="M26" s="13">
        <v>3</v>
      </c>
      <c r="N26" s="13">
        <v>124</v>
      </c>
      <c r="O26" s="14">
        <v>145</v>
      </c>
      <c r="P26" s="14">
        <v>19</v>
      </c>
      <c r="Q26" s="14">
        <v>86</v>
      </c>
      <c r="R26" s="14">
        <v>80</v>
      </c>
      <c r="S26" s="15"/>
    </row>
    <row r="27" spans="1:18" s="3" customFormat="1" ht="19.5" customHeight="1">
      <c r="A27" s="1719" t="s">
        <v>24</v>
      </c>
      <c r="B27" s="16"/>
      <c r="C27" s="16"/>
      <c r="D27" s="16"/>
      <c r="E27" s="16"/>
      <c r="F27" s="16"/>
      <c r="G27" s="17"/>
      <c r="H27" s="17"/>
      <c r="I27" s="17"/>
      <c r="J27" s="18"/>
      <c r="K27" s="16"/>
      <c r="L27" s="19"/>
      <c r="M27" s="20"/>
      <c r="N27" s="21"/>
      <c r="O27" s="22"/>
      <c r="P27" s="22"/>
      <c r="Q27" s="22"/>
      <c r="R27" s="22"/>
    </row>
    <row r="28" spans="1:18" s="3" customFormat="1" ht="19.5" customHeight="1">
      <c r="A28" s="23">
        <v>37257</v>
      </c>
      <c r="B28" s="24">
        <v>3.1</v>
      </c>
      <c r="C28" s="24">
        <v>67.2</v>
      </c>
      <c r="D28" s="1720">
        <v>3.1</v>
      </c>
      <c r="E28" s="1721" t="s">
        <v>28</v>
      </c>
      <c r="F28" s="1722">
        <v>0</v>
      </c>
      <c r="G28" s="13">
        <v>28</v>
      </c>
      <c r="H28" s="13">
        <v>1</v>
      </c>
      <c r="I28" s="13">
        <v>2</v>
      </c>
      <c r="J28" s="2099" t="s">
        <v>3083</v>
      </c>
      <c r="K28" s="2099" t="s">
        <v>3083</v>
      </c>
      <c r="L28" s="2099" t="s">
        <v>3083</v>
      </c>
      <c r="M28" s="2099" t="s">
        <v>3083</v>
      </c>
      <c r="N28" s="13">
        <v>26</v>
      </c>
      <c r="O28" s="13">
        <v>30</v>
      </c>
      <c r="P28" s="2097" t="s">
        <v>3083</v>
      </c>
      <c r="Q28" s="13">
        <v>1</v>
      </c>
      <c r="R28" s="13">
        <v>9</v>
      </c>
    </row>
    <row r="29" spans="1:18" s="3" customFormat="1" ht="19.5" customHeight="1">
      <c r="A29" s="1685">
        <v>2</v>
      </c>
      <c r="B29" s="24">
        <v>5.6</v>
      </c>
      <c r="C29" s="24">
        <v>77.2</v>
      </c>
      <c r="D29" s="24">
        <v>1.9</v>
      </c>
      <c r="E29" s="1721" t="s">
        <v>28</v>
      </c>
      <c r="F29" s="25">
        <v>49.5</v>
      </c>
      <c r="G29" s="13">
        <v>18</v>
      </c>
      <c r="H29" s="13">
        <v>7</v>
      </c>
      <c r="I29" s="13">
        <v>2</v>
      </c>
      <c r="J29" s="1718">
        <v>1</v>
      </c>
      <c r="K29" s="2097" t="s">
        <v>3083</v>
      </c>
      <c r="L29" s="2097" t="s">
        <v>3083</v>
      </c>
      <c r="M29" s="2097" t="s">
        <v>3083</v>
      </c>
      <c r="N29" s="13">
        <v>10</v>
      </c>
      <c r="O29" s="13">
        <v>8</v>
      </c>
      <c r="P29" s="2097" t="s">
        <v>3083</v>
      </c>
      <c r="Q29" s="13">
        <v>5</v>
      </c>
      <c r="R29" s="13">
        <v>7</v>
      </c>
    </row>
    <row r="30" spans="1:18" s="3" customFormat="1" ht="19.5" customHeight="1">
      <c r="A30" s="1685">
        <v>3</v>
      </c>
      <c r="B30" s="24">
        <v>6.5</v>
      </c>
      <c r="C30" s="24">
        <v>69.9</v>
      </c>
      <c r="D30" s="24">
        <v>2.5</v>
      </c>
      <c r="E30" s="1721" t="s">
        <v>28</v>
      </c>
      <c r="F30" s="25">
        <v>40.5</v>
      </c>
      <c r="G30" s="13">
        <v>21</v>
      </c>
      <c r="H30" s="13">
        <v>9</v>
      </c>
      <c r="I30" s="13">
        <v>1</v>
      </c>
      <c r="J30" s="2099" t="s">
        <v>3083</v>
      </c>
      <c r="K30" s="2099" t="s">
        <v>3083</v>
      </c>
      <c r="L30" s="2099" t="s">
        <v>3083</v>
      </c>
      <c r="M30" s="2099" t="s">
        <v>3083</v>
      </c>
      <c r="N30" s="13">
        <v>20</v>
      </c>
      <c r="O30" s="13">
        <v>21</v>
      </c>
      <c r="P30" s="2097" t="s">
        <v>3083</v>
      </c>
      <c r="Q30" s="13">
        <v>2</v>
      </c>
      <c r="R30" s="13">
        <v>24</v>
      </c>
    </row>
    <row r="31" spans="1:18" s="3" customFormat="1" ht="19.5" customHeight="1">
      <c r="A31" s="1685">
        <v>4</v>
      </c>
      <c r="B31" s="24">
        <v>12.1</v>
      </c>
      <c r="C31" s="24">
        <v>67</v>
      </c>
      <c r="D31" s="24">
        <v>2.1</v>
      </c>
      <c r="E31" s="1721" t="s">
        <v>28</v>
      </c>
      <c r="F31" s="25">
        <v>22.5</v>
      </c>
      <c r="G31" s="13">
        <v>23</v>
      </c>
      <c r="H31" s="13">
        <v>6</v>
      </c>
      <c r="I31" s="1718">
        <v>1</v>
      </c>
      <c r="J31" s="2099" t="s">
        <v>3083</v>
      </c>
      <c r="K31" s="2099" t="s">
        <v>3083</v>
      </c>
      <c r="L31" s="2099" t="s">
        <v>3083</v>
      </c>
      <c r="M31" s="2099" t="s">
        <v>3083</v>
      </c>
      <c r="N31" s="13">
        <v>24</v>
      </c>
      <c r="O31" s="13">
        <v>16</v>
      </c>
      <c r="P31" s="2097" t="s">
        <v>3083</v>
      </c>
      <c r="Q31" s="13">
        <v>4</v>
      </c>
      <c r="R31" s="13">
        <v>14</v>
      </c>
    </row>
    <row r="32" spans="1:18" s="3" customFormat="1" ht="19.5" customHeight="1">
      <c r="A32" s="1685">
        <v>5</v>
      </c>
      <c r="B32" s="24">
        <v>18.2</v>
      </c>
      <c r="C32" s="1733">
        <v>74.1</v>
      </c>
      <c r="D32" s="24">
        <v>1.9</v>
      </c>
      <c r="E32" s="1721" t="s">
        <v>28</v>
      </c>
      <c r="F32" s="25">
        <v>347</v>
      </c>
      <c r="G32" s="13">
        <v>14</v>
      </c>
      <c r="H32" s="13">
        <v>15</v>
      </c>
      <c r="I32" s="13">
        <v>2</v>
      </c>
      <c r="J32" s="2099" t="s">
        <v>3083</v>
      </c>
      <c r="K32" s="2099" t="s">
        <v>3083</v>
      </c>
      <c r="L32" s="13">
        <v>3</v>
      </c>
      <c r="M32" s="2099" t="s">
        <v>3083</v>
      </c>
      <c r="N32" s="13">
        <v>13</v>
      </c>
      <c r="O32" s="13">
        <v>14</v>
      </c>
      <c r="P32" s="2097" t="s">
        <v>3083</v>
      </c>
      <c r="Q32" s="13">
        <v>10</v>
      </c>
      <c r="R32" s="13">
        <v>4</v>
      </c>
    </row>
    <row r="33" spans="1:18" s="3" customFormat="1" ht="19.5" customHeight="1">
      <c r="A33" s="1685">
        <v>6</v>
      </c>
      <c r="B33" s="24">
        <v>22.6</v>
      </c>
      <c r="C33" s="24">
        <v>85.8</v>
      </c>
      <c r="D33" s="24">
        <v>1.2</v>
      </c>
      <c r="E33" s="1721" t="s">
        <v>28</v>
      </c>
      <c r="F33" s="25">
        <v>154.5</v>
      </c>
      <c r="G33" s="13">
        <v>10</v>
      </c>
      <c r="H33" s="13">
        <v>15</v>
      </c>
      <c r="I33" s="13">
        <v>5</v>
      </c>
      <c r="J33" s="2099" t="s">
        <v>3083</v>
      </c>
      <c r="K33" s="2099" t="s">
        <v>3083</v>
      </c>
      <c r="L33" s="2099" t="s">
        <v>3083</v>
      </c>
      <c r="M33" s="2099" t="s">
        <v>3083</v>
      </c>
      <c r="N33" s="2099" t="s">
        <v>3083</v>
      </c>
      <c r="O33" s="2099" t="s">
        <v>3083</v>
      </c>
      <c r="P33" s="2099" t="s">
        <v>3083</v>
      </c>
      <c r="Q33" s="13">
        <v>12</v>
      </c>
      <c r="R33" s="13">
        <v>11</v>
      </c>
    </row>
    <row r="34" spans="1:18" s="3" customFormat="1" ht="19.5" customHeight="1">
      <c r="A34" s="1685">
        <v>7</v>
      </c>
      <c r="B34" s="24">
        <v>25.9</v>
      </c>
      <c r="C34" s="24">
        <v>85.4</v>
      </c>
      <c r="D34" s="24">
        <v>1.8</v>
      </c>
      <c r="E34" s="1721" t="s">
        <v>28</v>
      </c>
      <c r="F34" s="25">
        <v>298.5</v>
      </c>
      <c r="G34" s="13">
        <v>19</v>
      </c>
      <c r="H34" s="13">
        <v>8</v>
      </c>
      <c r="I34" s="1718">
        <v>4</v>
      </c>
      <c r="J34" s="2099" t="s">
        <v>3083</v>
      </c>
      <c r="K34" s="13">
        <v>4</v>
      </c>
      <c r="L34" s="13">
        <v>3</v>
      </c>
      <c r="M34" s="13">
        <v>1</v>
      </c>
      <c r="N34" s="2099" t="s">
        <v>3083</v>
      </c>
      <c r="O34" s="13">
        <v>6</v>
      </c>
      <c r="P34" s="13">
        <v>5</v>
      </c>
      <c r="Q34" s="13">
        <v>17</v>
      </c>
      <c r="R34" s="13">
        <v>7</v>
      </c>
    </row>
    <row r="35" spans="1:18" s="3" customFormat="1" ht="19.5" customHeight="1">
      <c r="A35" s="1685">
        <v>8</v>
      </c>
      <c r="B35" s="24">
        <v>27.2</v>
      </c>
      <c r="C35" s="24">
        <v>81.7</v>
      </c>
      <c r="D35" s="24">
        <v>1.4</v>
      </c>
      <c r="E35" s="1721" t="s">
        <v>28</v>
      </c>
      <c r="F35" s="25">
        <v>39.5</v>
      </c>
      <c r="G35" s="13">
        <v>20</v>
      </c>
      <c r="H35" s="13">
        <v>11</v>
      </c>
      <c r="I35" s="2097" t="s">
        <v>3083</v>
      </c>
      <c r="J35" s="2099" t="s">
        <v>3083</v>
      </c>
      <c r="K35" s="2099" t="s">
        <v>3083</v>
      </c>
      <c r="L35" s="2099" t="s">
        <v>3083</v>
      </c>
      <c r="M35" s="2099" t="s">
        <v>3083</v>
      </c>
      <c r="N35" s="2099" t="s">
        <v>3083</v>
      </c>
      <c r="O35" s="2099" t="s">
        <v>3083</v>
      </c>
      <c r="P35" s="2099" t="s">
        <v>3083</v>
      </c>
      <c r="Q35" s="13">
        <v>20</v>
      </c>
      <c r="R35" s="2097" t="s">
        <v>3083</v>
      </c>
    </row>
    <row r="36" spans="1:18" s="3" customFormat="1" ht="19.5" customHeight="1">
      <c r="A36" s="1685">
        <v>9</v>
      </c>
      <c r="B36" s="24">
        <v>24</v>
      </c>
      <c r="C36" s="24">
        <v>81.8</v>
      </c>
      <c r="D36" s="24">
        <v>2</v>
      </c>
      <c r="E36" s="1721" t="s">
        <v>28</v>
      </c>
      <c r="F36" s="25">
        <v>909.5</v>
      </c>
      <c r="G36" s="13">
        <v>19</v>
      </c>
      <c r="H36" s="13">
        <v>5</v>
      </c>
      <c r="I36" s="13">
        <v>6</v>
      </c>
      <c r="J36" s="2099" t="s">
        <v>3083</v>
      </c>
      <c r="K36" s="13">
        <v>8</v>
      </c>
      <c r="L36" s="13">
        <v>10</v>
      </c>
      <c r="M36" s="13">
        <v>2</v>
      </c>
      <c r="N36" s="2099" t="s">
        <v>3083</v>
      </c>
      <c r="O36" s="13">
        <v>8</v>
      </c>
      <c r="P36" s="13">
        <v>11</v>
      </c>
      <c r="Q36" s="13">
        <v>9</v>
      </c>
      <c r="R36" s="13">
        <v>2</v>
      </c>
    </row>
    <row r="37" spans="1:18" s="3" customFormat="1" ht="19.5" customHeight="1">
      <c r="A37" s="1685">
        <v>10</v>
      </c>
      <c r="B37" s="24">
        <v>18.1</v>
      </c>
      <c r="C37" s="24">
        <v>79.5</v>
      </c>
      <c r="D37" s="24">
        <v>1.7</v>
      </c>
      <c r="E37" s="1721" t="s">
        <v>28</v>
      </c>
      <c r="F37" s="25">
        <v>104</v>
      </c>
      <c r="G37" s="13">
        <v>17</v>
      </c>
      <c r="H37" s="13">
        <v>12</v>
      </c>
      <c r="I37" s="13">
        <v>2</v>
      </c>
      <c r="J37" s="2099" t="s">
        <v>3083</v>
      </c>
      <c r="K37" s="2099" t="s">
        <v>3083</v>
      </c>
      <c r="L37" s="2099" t="s">
        <v>3083</v>
      </c>
      <c r="M37" s="2099" t="s">
        <v>3083</v>
      </c>
      <c r="N37" s="13">
        <v>3</v>
      </c>
      <c r="O37" s="13">
        <v>4</v>
      </c>
      <c r="P37" s="50" t="s">
        <v>3083</v>
      </c>
      <c r="Q37" s="13">
        <v>4</v>
      </c>
      <c r="R37" s="2097" t="s">
        <v>3083</v>
      </c>
    </row>
    <row r="38" spans="1:18" s="3" customFormat="1" ht="19.5" customHeight="1">
      <c r="A38" s="1685">
        <v>11</v>
      </c>
      <c r="B38" s="24">
        <v>14.2</v>
      </c>
      <c r="C38" s="24">
        <v>79.8</v>
      </c>
      <c r="D38" s="24">
        <v>1.8</v>
      </c>
      <c r="E38" s="1721" t="s">
        <v>28</v>
      </c>
      <c r="F38" s="25">
        <v>36.5</v>
      </c>
      <c r="G38" s="13">
        <v>12</v>
      </c>
      <c r="H38" s="13">
        <v>14</v>
      </c>
      <c r="I38" s="13">
        <v>4</v>
      </c>
      <c r="J38" s="2099" t="s">
        <v>3083</v>
      </c>
      <c r="K38" s="2099" t="s">
        <v>3083</v>
      </c>
      <c r="L38" s="2099" t="s">
        <v>3083</v>
      </c>
      <c r="M38" s="2099" t="s">
        <v>3083</v>
      </c>
      <c r="N38" s="13">
        <v>8</v>
      </c>
      <c r="O38" s="13">
        <v>12</v>
      </c>
      <c r="P38" s="2097" t="s">
        <v>3083</v>
      </c>
      <c r="Q38" s="13">
        <v>1</v>
      </c>
      <c r="R38" s="2097" t="s">
        <v>3083</v>
      </c>
    </row>
    <row r="39" spans="1:18" s="3" customFormat="1" ht="19.5" customHeight="1" thickBot="1">
      <c r="A39" s="26">
        <v>12</v>
      </c>
      <c r="B39" s="27">
        <v>7</v>
      </c>
      <c r="C39" s="27">
        <v>73.1</v>
      </c>
      <c r="D39" s="27">
        <v>2.6</v>
      </c>
      <c r="E39" s="1723" t="s">
        <v>28</v>
      </c>
      <c r="F39" s="28">
        <v>41</v>
      </c>
      <c r="G39" s="29">
        <v>21</v>
      </c>
      <c r="H39" s="29">
        <v>9</v>
      </c>
      <c r="I39" s="29">
        <v>1</v>
      </c>
      <c r="J39" s="2100" t="s">
        <v>3083</v>
      </c>
      <c r="K39" s="2100" t="s">
        <v>3083</v>
      </c>
      <c r="L39" s="2100" t="s">
        <v>3083</v>
      </c>
      <c r="M39" s="2100" t="s">
        <v>3083</v>
      </c>
      <c r="N39" s="29">
        <v>20</v>
      </c>
      <c r="O39" s="29">
        <v>26</v>
      </c>
      <c r="P39" s="2101" t="s">
        <v>3083</v>
      </c>
      <c r="Q39" s="29">
        <v>1</v>
      </c>
      <c r="R39" s="29">
        <v>2</v>
      </c>
    </row>
    <row r="40" spans="1:18" s="3" customFormat="1" ht="17.25" customHeight="1">
      <c r="A40" s="1738" t="s">
        <v>3295</v>
      </c>
      <c r="B40" s="31"/>
      <c r="C40" s="31"/>
      <c r="D40" s="31"/>
      <c r="E40" s="31"/>
      <c r="F40" s="31"/>
      <c r="G40" s="31"/>
      <c r="H40" s="31"/>
      <c r="I40" s="31"/>
      <c r="J40" s="1724"/>
      <c r="K40" s="31"/>
      <c r="L40" s="31"/>
      <c r="M40" s="31"/>
      <c r="N40" s="31"/>
      <c r="R40" s="1739" t="s">
        <v>26</v>
      </c>
    </row>
    <row r="41" s="3" customFormat="1" ht="17.25" customHeight="1"/>
  </sheetData>
  <sheetProtection/>
  <mergeCells count="31">
    <mergeCell ref="P3:R3"/>
    <mergeCell ref="D4:G4"/>
    <mergeCell ref="H4:L4"/>
    <mergeCell ref="M4:O4"/>
    <mergeCell ref="P4:R4"/>
    <mergeCell ref="A3:C3"/>
    <mergeCell ref="A4:C4"/>
    <mergeCell ref="D3:G3"/>
    <mergeCell ref="G12:J12"/>
    <mergeCell ref="K12:M12"/>
    <mergeCell ref="F12:F15"/>
    <mergeCell ref="A12:A15"/>
    <mergeCell ref="B12:B15"/>
    <mergeCell ref="C12:C15"/>
    <mergeCell ref="D12:D15"/>
    <mergeCell ref="E12:E15"/>
    <mergeCell ref="H3:L3"/>
    <mergeCell ref="M3:O3"/>
    <mergeCell ref="N12:R12"/>
    <mergeCell ref="G13:G15"/>
    <mergeCell ref="H13:H15"/>
    <mergeCell ref="I13:I15"/>
    <mergeCell ref="J13:J15"/>
    <mergeCell ref="K13:K15"/>
    <mergeCell ref="L13:L15"/>
    <mergeCell ref="M13:M15"/>
    <mergeCell ref="N13:N15"/>
    <mergeCell ref="O13:O15"/>
    <mergeCell ref="P13:P15"/>
    <mergeCell ref="Q13:Q15"/>
    <mergeCell ref="R13:R15"/>
  </mergeCells>
  <printOptions/>
  <pageMargins left="0.7" right="0.7" top="0.75" bottom="0.75" header="0.3" footer="0.3"/>
  <pageSetup horizontalDpi="600" verticalDpi="600" orientation="portrait" paperSize="9" r:id="rId1"/>
  <headerFooter>
    <oddFooter>&amp;C-3-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PageLayoutView="0" workbookViewId="0" topLeftCell="A1">
      <selection activeCell="T16" sqref="T16"/>
    </sheetView>
  </sheetViews>
  <sheetFormatPr defaultColWidth="6.625" defaultRowHeight="18" customHeight="1"/>
  <cols>
    <col min="1" max="1" width="11.625" style="531" customWidth="1"/>
    <col min="2" max="2" width="8.125" style="531" customWidth="1"/>
    <col min="3" max="3" width="1.875" style="531" customWidth="1"/>
    <col min="4" max="4" width="9.375" style="531" customWidth="1"/>
    <col min="5" max="5" width="1.12109375" style="531" customWidth="1"/>
    <col min="6" max="6" width="9.375" style="531" customWidth="1"/>
    <col min="7" max="7" width="1.4921875" style="531" customWidth="1"/>
    <col min="8" max="8" width="8.50390625" style="531" customWidth="1"/>
    <col min="9" max="9" width="1.4921875" style="531" customWidth="1"/>
    <col min="10" max="10" width="8.50390625" style="531" customWidth="1"/>
    <col min="11" max="11" width="1.4921875" style="531" customWidth="1"/>
    <col min="12" max="12" width="8.50390625" style="531" customWidth="1"/>
    <col min="13" max="13" width="1.4921875" style="531" customWidth="1"/>
    <col min="14" max="14" width="8.50390625" style="531" customWidth="1"/>
    <col min="15" max="15" width="1.4921875" style="531" customWidth="1"/>
    <col min="16" max="16" width="8.50390625" style="531" customWidth="1"/>
    <col min="17" max="17" width="1.4921875" style="531" customWidth="1"/>
    <col min="18" max="18" width="7.625" style="531" customWidth="1"/>
    <col min="19" max="19" width="1.4921875" style="531" customWidth="1"/>
    <col min="20" max="20" width="7.625" style="531" customWidth="1"/>
    <col min="21" max="21" width="2.375" style="531" customWidth="1"/>
    <col min="22" max="22" width="1.4921875" style="531" customWidth="1"/>
    <col min="23" max="241" width="6.625" style="531" customWidth="1"/>
    <col min="242" max="16384" width="6.625" style="531" customWidth="1"/>
  </cols>
  <sheetData>
    <row r="1" ht="18" customHeight="1">
      <c r="A1" s="1247" t="s">
        <v>2360</v>
      </c>
    </row>
    <row r="2" spans="8:15" ht="18" customHeight="1" thickBot="1">
      <c r="H2" s="1256"/>
      <c r="L2" s="1271" t="s">
        <v>3410</v>
      </c>
      <c r="M2" s="1261"/>
      <c r="N2" s="1261"/>
      <c r="O2" s="1261"/>
    </row>
    <row r="3" spans="1:15" ht="18" customHeight="1" thickBot="1">
      <c r="A3" s="2820" t="s">
        <v>3411</v>
      </c>
      <c r="B3" s="2820"/>
      <c r="C3" s="2820"/>
      <c r="D3" s="2820"/>
      <c r="E3" s="2821"/>
      <c r="F3" s="2823" t="s">
        <v>2322</v>
      </c>
      <c r="G3" s="2824"/>
      <c r="H3" s="2824"/>
      <c r="I3" s="2825" t="s">
        <v>2358</v>
      </c>
      <c r="J3" s="2820"/>
      <c r="K3" s="2820"/>
      <c r="L3" s="2820"/>
      <c r="M3" s="1270"/>
      <c r="N3" s="2822"/>
      <c r="O3" s="2822"/>
    </row>
    <row r="4" spans="1:16" ht="19.5" customHeight="1">
      <c r="A4" s="2833" t="s">
        <v>2350</v>
      </c>
      <c r="B4" s="2833"/>
      <c r="C4" s="2833"/>
      <c r="D4" s="2833"/>
      <c r="E4" s="2834"/>
      <c r="F4" s="2836">
        <v>109</v>
      </c>
      <c r="G4" s="2837"/>
      <c r="H4" s="2838"/>
      <c r="I4" s="2839">
        <v>99</v>
      </c>
      <c r="J4" s="2837"/>
      <c r="K4" s="2837"/>
      <c r="L4" s="2837"/>
      <c r="M4" s="1267"/>
      <c r="N4" s="2835"/>
      <c r="O4" s="2835"/>
      <c r="P4" s="532"/>
    </row>
    <row r="5" spans="1:15" ht="19.5" customHeight="1">
      <c r="A5" s="2830" t="s">
        <v>2351</v>
      </c>
      <c r="B5" s="2830"/>
      <c r="C5" s="2830"/>
      <c r="D5" s="2830"/>
      <c r="E5" s="2831"/>
      <c r="F5" s="2828">
        <v>0</v>
      </c>
      <c r="G5" s="2826"/>
      <c r="H5" s="2829"/>
      <c r="I5" s="2840">
        <v>0</v>
      </c>
      <c r="J5" s="2835"/>
      <c r="K5" s="2835"/>
      <c r="L5" s="2835"/>
      <c r="M5" s="1267"/>
      <c r="N5" s="2826"/>
      <c r="O5" s="2826"/>
    </row>
    <row r="6" spans="1:15" ht="19.5" customHeight="1">
      <c r="A6" s="2826" t="s">
        <v>2352</v>
      </c>
      <c r="B6" s="2826"/>
      <c r="C6" s="2826"/>
      <c r="D6" s="2826"/>
      <c r="E6" s="2827"/>
      <c r="F6" s="2828">
        <v>0</v>
      </c>
      <c r="G6" s="2826"/>
      <c r="H6" s="2829"/>
      <c r="I6" s="2832">
        <v>33</v>
      </c>
      <c r="J6" s="2826"/>
      <c r="K6" s="2826"/>
      <c r="L6" s="2826"/>
      <c r="M6" s="1267"/>
      <c r="N6" s="2826"/>
      <c r="O6" s="2826"/>
    </row>
    <row r="7" spans="1:15" ht="19.5" customHeight="1">
      <c r="A7" s="2841" t="s">
        <v>2353</v>
      </c>
      <c r="B7" s="2842"/>
      <c r="C7" s="2847" t="s">
        <v>2336</v>
      </c>
      <c r="D7" s="2848"/>
      <c r="E7" s="2849"/>
      <c r="F7" s="2828">
        <v>109</v>
      </c>
      <c r="G7" s="2826"/>
      <c r="H7" s="2829"/>
      <c r="I7" s="2832">
        <v>66</v>
      </c>
      <c r="J7" s="2826"/>
      <c r="K7" s="2826"/>
      <c r="L7" s="2826"/>
      <c r="M7" s="1267"/>
      <c r="N7" s="2826"/>
      <c r="O7" s="2826"/>
    </row>
    <row r="8" spans="1:15" ht="19.5" customHeight="1">
      <c r="A8" s="2843"/>
      <c r="B8" s="2844"/>
      <c r="C8" s="2847" t="s">
        <v>2349</v>
      </c>
      <c r="D8" s="2848"/>
      <c r="E8" s="2849"/>
      <c r="F8" s="2850">
        <v>36</v>
      </c>
      <c r="G8" s="2851"/>
      <c r="H8" s="2852"/>
      <c r="I8" s="2832">
        <v>9</v>
      </c>
      <c r="J8" s="2826"/>
      <c r="K8" s="2826"/>
      <c r="L8" s="2826"/>
      <c r="M8" s="1267"/>
      <c r="N8" s="2826"/>
      <c r="O8" s="2826"/>
    </row>
    <row r="9" spans="1:15" ht="19.5" customHeight="1">
      <c r="A9" s="2843"/>
      <c r="B9" s="2844"/>
      <c r="C9" s="2847" t="s">
        <v>2354</v>
      </c>
      <c r="D9" s="2848"/>
      <c r="E9" s="2849"/>
      <c r="F9" s="2850">
        <v>16</v>
      </c>
      <c r="G9" s="2851"/>
      <c r="H9" s="2852"/>
      <c r="I9" s="2832">
        <v>15</v>
      </c>
      <c r="J9" s="2826"/>
      <c r="K9" s="2826"/>
      <c r="L9" s="2826"/>
      <c r="M9" s="1267"/>
      <c r="N9" s="2826"/>
      <c r="O9" s="2826"/>
    </row>
    <row r="10" spans="1:15" ht="19.5" customHeight="1">
      <c r="A10" s="2843"/>
      <c r="B10" s="2844"/>
      <c r="C10" s="2847" t="s">
        <v>2355</v>
      </c>
      <c r="D10" s="2848"/>
      <c r="E10" s="2849"/>
      <c r="F10" s="2850">
        <v>52</v>
      </c>
      <c r="G10" s="2851"/>
      <c r="H10" s="2852"/>
      <c r="I10" s="2832">
        <v>34</v>
      </c>
      <c r="J10" s="2826"/>
      <c r="K10" s="2826"/>
      <c r="L10" s="2826"/>
      <c r="M10" s="1267"/>
      <c r="N10" s="2826"/>
      <c r="O10" s="2826"/>
    </row>
    <row r="11" spans="1:15" ht="19.5" customHeight="1">
      <c r="A11" s="2843"/>
      <c r="B11" s="2844"/>
      <c r="C11" s="2847" t="s">
        <v>2356</v>
      </c>
      <c r="D11" s="2848"/>
      <c r="E11" s="2849"/>
      <c r="F11" s="2850">
        <v>3</v>
      </c>
      <c r="G11" s="2851"/>
      <c r="H11" s="2852"/>
      <c r="I11" s="2832">
        <v>3</v>
      </c>
      <c r="J11" s="2826"/>
      <c r="K11" s="2826"/>
      <c r="L11" s="2826"/>
      <c r="M11" s="1267"/>
      <c r="N11" s="2826"/>
      <c r="O11" s="2826"/>
    </row>
    <row r="12" spans="1:16" ht="19.5" customHeight="1" thickBot="1">
      <c r="A12" s="2845"/>
      <c r="B12" s="2846"/>
      <c r="C12" s="2856" t="s">
        <v>2348</v>
      </c>
      <c r="D12" s="2857"/>
      <c r="E12" s="2858"/>
      <c r="F12" s="2853">
        <v>2</v>
      </c>
      <c r="G12" s="2854"/>
      <c r="H12" s="2855"/>
      <c r="I12" s="2859">
        <v>5</v>
      </c>
      <c r="J12" s="2860"/>
      <c r="K12" s="2860"/>
      <c r="L12" s="2860"/>
      <c r="M12" s="1267"/>
      <c r="N12" s="2826"/>
      <c r="O12" s="2826"/>
      <c r="P12" s="532"/>
    </row>
    <row r="13" spans="1:15" ht="18" customHeight="1">
      <c r="A13" s="532"/>
      <c r="B13" s="532"/>
      <c r="C13" s="532"/>
      <c r="D13" s="532"/>
      <c r="E13" s="532"/>
      <c r="F13" s="532"/>
      <c r="G13" s="532"/>
      <c r="H13" s="1266"/>
      <c r="I13" s="532"/>
      <c r="J13" s="532"/>
      <c r="K13" s="532"/>
      <c r="L13" s="1261" t="s">
        <v>2359</v>
      </c>
      <c r="M13" s="1261"/>
      <c r="N13" s="1261"/>
      <c r="O13" s="1266" t="s">
        <v>2357</v>
      </c>
    </row>
    <row r="15" spans="1:23" ht="18" customHeight="1">
      <c r="A15" s="248" t="s">
        <v>1730</v>
      </c>
      <c r="B15" s="530"/>
      <c r="C15" s="530"/>
      <c r="E15" s="530"/>
      <c r="F15" s="530"/>
      <c r="W15" s="532"/>
    </row>
    <row r="16" spans="1:16" ht="18" customHeight="1" thickBot="1">
      <c r="A16"/>
      <c r="B16" s="533"/>
      <c r="C16" s="533"/>
      <c r="D16" s="534"/>
      <c r="E16" s="533"/>
      <c r="F16" s="533"/>
      <c r="G16" s="534"/>
      <c r="H16" s="534"/>
      <c r="I16" s="534"/>
      <c r="J16" s="534"/>
      <c r="K16" s="534"/>
      <c r="L16" s="534"/>
      <c r="M16" s="534"/>
      <c r="N16" s="1269" t="s">
        <v>3512</v>
      </c>
      <c r="P16" s="294"/>
    </row>
    <row r="17" spans="1:16" ht="18" customHeight="1" thickBot="1">
      <c r="A17" s="415" t="s">
        <v>988</v>
      </c>
      <c r="B17" s="2813" t="s">
        <v>989</v>
      </c>
      <c r="C17" s="2814"/>
      <c r="D17" s="797" t="s">
        <v>990</v>
      </c>
      <c r="E17" s="2815" t="s">
        <v>991</v>
      </c>
      <c r="F17" s="2816"/>
      <c r="G17" s="2815" t="s">
        <v>992</v>
      </c>
      <c r="H17" s="2816"/>
      <c r="I17" s="2815" t="s">
        <v>993</v>
      </c>
      <c r="J17" s="2816"/>
      <c r="K17" s="2815" t="s">
        <v>994</v>
      </c>
      <c r="L17" s="2816"/>
      <c r="M17" s="2815" t="s">
        <v>995</v>
      </c>
      <c r="N17" s="2814"/>
      <c r="O17" s="2818"/>
      <c r="P17" s="2818"/>
    </row>
    <row r="18" spans="1:16" ht="19.5" customHeight="1">
      <c r="A18" s="423" t="s">
        <v>173</v>
      </c>
      <c r="B18" s="1258">
        <f>SUM(D18:P18)</f>
        <v>935</v>
      </c>
      <c r="C18" s="1259"/>
      <c r="D18" s="536">
        <v>670</v>
      </c>
      <c r="E18" s="2817">
        <v>74</v>
      </c>
      <c r="F18" s="2817"/>
      <c r="G18" s="2817">
        <v>11</v>
      </c>
      <c r="H18" s="2817"/>
      <c r="I18" s="2817">
        <v>143</v>
      </c>
      <c r="J18" s="2817"/>
      <c r="K18" s="2817">
        <v>36</v>
      </c>
      <c r="L18" s="2817"/>
      <c r="M18" s="2819">
        <v>1</v>
      </c>
      <c r="N18" s="2819"/>
      <c r="O18" s="2819"/>
      <c r="P18" s="2819"/>
    </row>
    <row r="19" spans="1:26" ht="19.5" customHeight="1">
      <c r="A19" s="426" t="s">
        <v>996</v>
      </c>
      <c r="B19" s="1268">
        <f>SUM(D19:P19)</f>
        <v>846</v>
      </c>
      <c r="C19" s="1260"/>
      <c r="D19" s="536">
        <v>534</v>
      </c>
      <c r="E19" s="2819">
        <v>95</v>
      </c>
      <c r="F19" s="2819"/>
      <c r="G19" s="2819">
        <v>7</v>
      </c>
      <c r="H19" s="2819"/>
      <c r="I19" s="2819">
        <v>152</v>
      </c>
      <c r="J19" s="2819"/>
      <c r="K19" s="2819">
        <v>56</v>
      </c>
      <c r="L19" s="2819"/>
      <c r="M19" s="2819">
        <v>2</v>
      </c>
      <c r="N19" s="2819"/>
      <c r="O19" s="2819"/>
      <c r="P19" s="2819"/>
      <c r="Z19" s="532"/>
    </row>
    <row r="20" spans="1:16" ht="19.5" customHeight="1">
      <c r="A20" s="426" t="s">
        <v>997</v>
      </c>
      <c r="B20" s="1268">
        <f>SUM(D20:P20)</f>
        <v>616</v>
      </c>
      <c r="C20" s="1260"/>
      <c r="D20" s="536">
        <v>392</v>
      </c>
      <c r="E20" s="2819">
        <v>76</v>
      </c>
      <c r="F20" s="2819"/>
      <c r="G20" s="2819">
        <v>6</v>
      </c>
      <c r="H20" s="2819"/>
      <c r="I20" s="2819">
        <v>109</v>
      </c>
      <c r="J20" s="2819"/>
      <c r="K20" s="2819">
        <v>27</v>
      </c>
      <c r="L20" s="2819"/>
      <c r="M20" s="2819">
        <v>6</v>
      </c>
      <c r="N20" s="2819"/>
      <c r="O20" s="2819"/>
      <c r="P20" s="2819"/>
    </row>
    <row r="21" spans="1:16" ht="19.5" customHeight="1">
      <c r="A21" s="426" t="s">
        <v>998</v>
      </c>
      <c r="B21" s="1268">
        <f>SUM(D21:P21)</f>
        <v>876</v>
      </c>
      <c r="C21" s="1260"/>
      <c r="D21" s="536">
        <v>606</v>
      </c>
      <c r="E21" s="2819">
        <v>74</v>
      </c>
      <c r="F21" s="2819"/>
      <c r="G21" s="2819">
        <v>5</v>
      </c>
      <c r="H21" s="2819"/>
      <c r="I21" s="2819">
        <v>173</v>
      </c>
      <c r="J21" s="2819"/>
      <c r="K21" s="2819">
        <v>15</v>
      </c>
      <c r="L21" s="2819"/>
      <c r="M21" s="2819">
        <v>3</v>
      </c>
      <c r="N21" s="2819"/>
      <c r="O21" s="2819"/>
      <c r="P21" s="2819"/>
    </row>
    <row r="22" spans="1:16" ht="19.5" customHeight="1" thickBot="1">
      <c r="A22" s="426" t="s">
        <v>999</v>
      </c>
      <c r="B22" s="1268">
        <f>SUM(D22:P22)</f>
        <v>950</v>
      </c>
      <c r="C22" s="1260"/>
      <c r="D22" s="536">
        <v>722</v>
      </c>
      <c r="E22" s="2819">
        <v>79</v>
      </c>
      <c r="F22" s="2819"/>
      <c r="G22" s="2819">
        <v>9</v>
      </c>
      <c r="H22" s="2819"/>
      <c r="I22" s="2819">
        <v>129</v>
      </c>
      <c r="J22" s="2819"/>
      <c r="K22" s="2819">
        <v>10</v>
      </c>
      <c r="L22" s="2819"/>
      <c r="M22" s="2819">
        <v>1</v>
      </c>
      <c r="N22" s="2819"/>
      <c r="O22" s="2819"/>
      <c r="P22" s="2819"/>
    </row>
    <row r="23" spans="1:16" ht="18" customHeight="1">
      <c r="A23" s="1856" t="s">
        <v>1000</v>
      </c>
      <c r="B23" s="1771"/>
      <c r="C23" s="1771"/>
      <c r="D23" s="1857"/>
      <c r="E23" s="1771"/>
      <c r="F23" s="1771"/>
      <c r="G23" s="1857"/>
      <c r="H23" s="1857"/>
      <c r="I23" s="1857"/>
      <c r="J23" s="1857"/>
      <c r="K23" s="1857"/>
      <c r="L23" s="1857"/>
      <c r="M23" s="1857"/>
      <c r="N23" s="1860" t="s">
        <v>3513</v>
      </c>
      <c r="O23" s="532"/>
      <c r="P23" s="532"/>
    </row>
    <row r="24" spans="1:6" ht="18" customHeight="1">
      <c r="A24" s="1770" t="s">
        <v>1001</v>
      </c>
      <c r="B24"/>
      <c r="C24"/>
      <c r="E24"/>
      <c r="F24"/>
    </row>
    <row r="25" spans="2:14" ht="18" customHeight="1">
      <c r="B25"/>
      <c r="C25"/>
      <c r="E25"/>
      <c r="F25"/>
      <c r="N25" s="1271"/>
    </row>
    <row r="26" spans="5:6" ht="18" customHeight="1">
      <c r="E26"/>
      <c r="F26"/>
    </row>
    <row r="27" spans="5:6" ht="13.5">
      <c r="E27"/>
      <c r="F27"/>
    </row>
  </sheetData>
  <sheetProtection/>
  <mergeCells count="78">
    <mergeCell ref="N7:O7"/>
    <mergeCell ref="I12:L12"/>
    <mergeCell ref="C8:E8"/>
    <mergeCell ref="F7:H7"/>
    <mergeCell ref="F8:H8"/>
    <mergeCell ref="I7:L7"/>
    <mergeCell ref="N8:O8"/>
    <mergeCell ref="N9:O9"/>
    <mergeCell ref="N11:O11"/>
    <mergeCell ref="N10:O10"/>
    <mergeCell ref="I11:L11"/>
    <mergeCell ref="I8:L8"/>
    <mergeCell ref="I9:L9"/>
    <mergeCell ref="I10:L10"/>
    <mergeCell ref="N12:O12"/>
    <mergeCell ref="A7:B12"/>
    <mergeCell ref="C7:E7"/>
    <mergeCell ref="F9:H9"/>
    <mergeCell ref="F10:H10"/>
    <mergeCell ref="F11:H11"/>
    <mergeCell ref="F12:H12"/>
    <mergeCell ref="C12:E12"/>
    <mergeCell ref="C9:E9"/>
    <mergeCell ref="C11:E11"/>
    <mergeCell ref="C10:E10"/>
    <mergeCell ref="A3:E3"/>
    <mergeCell ref="N3:O3"/>
    <mergeCell ref="F3:H3"/>
    <mergeCell ref="I3:L3"/>
    <mergeCell ref="A6:E6"/>
    <mergeCell ref="N6:O6"/>
    <mergeCell ref="F6:H6"/>
    <mergeCell ref="A5:E5"/>
    <mergeCell ref="N5:O5"/>
    <mergeCell ref="F5:H5"/>
    <mergeCell ref="I6:L6"/>
    <mergeCell ref="A4:E4"/>
    <mergeCell ref="N4:O4"/>
    <mergeCell ref="F4:H4"/>
    <mergeCell ref="I4:L4"/>
    <mergeCell ref="I5:L5"/>
    <mergeCell ref="I21:J21"/>
    <mergeCell ref="K21:L21"/>
    <mergeCell ref="M21:N21"/>
    <mergeCell ref="O21:P21"/>
    <mergeCell ref="G22:H22"/>
    <mergeCell ref="I22:J22"/>
    <mergeCell ref="K22:L22"/>
    <mergeCell ref="M22:N22"/>
    <mergeCell ref="E21:F21"/>
    <mergeCell ref="E22:F22"/>
    <mergeCell ref="O20:P20"/>
    <mergeCell ref="G19:H19"/>
    <mergeCell ref="I19:J19"/>
    <mergeCell ref="K19:L19"/>
    <mergeCell ref="M19:N19"/>
    <mergeCell ref="O19:P19"/>
    <mergeCell ref="G20:H20"/>
    <mergeCell ref="I20:J20"/>
    <mergeCell ref="K20:L20"/>
    <mergeCell ref="M20:N20"/>
    <mergeCell ref="E19:F19"/>
    <mergeCell ref="E20:F20"/>
    <mergeCell ref="O22:P22"/>
    <mergeCell ref="G21:H21"/>
    <mergeCell ref="B17:C17"/>
    <mergeCell ref="E17:F17"/>
    <mergeCell ref="E18:F18"/>
    <mergeCell ref="O17:P17"/>
    <mergeCell ref="G18:H18"/>
    <mergeCell ref="I18:J18"/>
    <mergeCell ref="K18:L18"/>
    <mergeCell ref="M18:N18"/>
    <mergeCell ref="O18:P18"/>
    <mergeCell ref="G17:H17"/>
    <mergeCell ref="I17:J17"/>
    <mergeCell ref="K17:L17"/>
    <mergeCell ref="M17:N17"/>
  </mergeCells>
  <printOptions/>
  <pageMargins left="0.7" right="0.7" top="0.75" bottom="0.75" header="0.3" footer="0.3"/>
  <pageSetup horizontalDpi="600" verticalDpi="600" orientation="portrait" paperSize="9" r:id="rId1"/>
  <headerFooter>
    <oddFooter>&amp;C-24-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I9" sqref="I9"/>
    </sheetView>
  </sheetViews>
  <sheetFormatPr defaultColWidth="6.625" defaultRowHeight="20.25" customHeight="1"/>
  <cols>
    <col min="1" max="1" width="12.50390625" style="0" customWidth="1"/>
    <col min="2" max="9" width="9.375" style="0" customWidth="1"/>
    <col min="10" max="235" width="6.625" style="0" customWidth="1"/>
  </cols>
  <sheetData>
    <row r="1" spans="1:9" ht="17.25">
      <c r="A1" s="248" t="s">
        <v>1731</v>
      </c>
      <c r="B1" s="530"/>
      <c r="C1" s="530"/>
      <c r="D1" s="530"/>
      <c r="E1" s="530"/>
      <c r="F1" s="530"/>
      <c r="G1" s="530"/>
      <c r="H1" s="530"/>
      <c r="I1" s="530"/>
    </row>
    <row r="2" spans="2:9" ht="14.25" thickBot="1">
      <c r="B2" s="530"/>
      <c r="C2" s="530"/>
      <c r="D2" s="530"/>
      <c r="E2" s="530"/>
      <c r="F2" s="530"/>
      <c r="G2" s="530"/>
      <c r="I2" s="1765" t="s">
        <v>2948</v>
      </c>
    </row>
    <row r="3" spans="1:9" ht="42.75" customHeight="1" thickBot="1">
      <c r="A3" s="415" t="s">
        <v>1015</v>
      </c>
      <c r="B3" s="537" t="s">
        <v>1002</v>
      </c>
      <c r="C3" s="538" t="s">
        <v>1003</v>
      </c>
      <c r="D3" s="538" t="s">
        <v>1004</v>
      </c>
      <c r="E3" s="538" t="s">
        <v>1005</v>
      </c>
      <c r="F3" s="538" t="s">
        <v>1006</v>
      </c>
      <c r="G3" s="535" t="s">
        <v>1007</v>
      </c>
      <c r="H3" s="535" t="s">
        <v>1008</v>
      </c>
      <c r="I3" s="539" t="s">
        <v>1009</v>
      </c>
    </row>
    <row r="4" spans="1:9" ht="19.5" customHeight="1">
      <c r="A4" s="423" t="s">
        <v>173</v>
      </c>
      <c r="B4" s="540">
        <f>SUM(C4:I4)</f>
        <v>935</v>
      </c>
      <c r="C4" s="536">
        <v>425</v>
      </c>
      <c r="D4" s="536">
        <v>216</v>
      </c>
      <c r="E4" s="536">
        <v>139</v>
      </c>
      <c r="F4" s="536">
        <v>115</v>
      </c>
      <c r="G4" s="536">
        <v>7</v>
      </c>
      <c r="H4" s="536">
        <v>6</v>
      </c>
      <c r="I4" s="536">
        <v>27</v>
      </c>
    </row>
    <row r="5" spans="1:9" ht="19.5" customHeight="1">
      <c r="A5" s="426" t="s">
        <v>1010</v>
      </c>
      <c r="B5" s="540">
        <f>SUM(C5:I5)</f>
        <v>844</v>
      </c>
      <c r="C5" s="536">
        <v>410</v>
      </c>
      <c r="D5" s="536">
        <v>115</v>
      </c>
      <c r="E5" s="536">
        <v>161</v>
      </c>
      <c r="F5" s="536">
        <v>105</v>
      </c>
      <c r="G5" s="536">
        <v>7</v>
      </c>
      <c r="H5" s="536">
        <v>7</v>
      </c>
      <c r="I5" s="536">
        <v>39</v>
      </c>
    </row>
    <row r="6" spans="1:9" ht="19.5" customHeight="1">
      <c r="A6" s="426" t="s">
        <v>1011</v>
      </c>
      <c r="B6" s="540">
        <f>SUM(C6:I6)</f>
        <v>615</v>
      </c>
      <c r="C6" s="536">
        <v>335</v>
      </c>
      <c r="D6" s="536">
        <v>48</v>
      </c>
      <c r="E6" s="536">
        <v>112</v>
      </c>
      <c r="F6" s="536">
        <v>91</v>
      </c>
      <c r="G6" s="536">
        <v>4</v>
      </c>
      <c r="H6" s="536">
        <v>8</v>
      </c>
      <c r="I6" s="536">
        <v>17</v>
      </c>
    </row>
    <row r="7" spans="1:9" ht="19.5" customHeight="1" thickBot="1">
      <c r="A7" s="426" t="s">
        <v>1012</v>
      </c>
      <c r="B7" s="540">
        <f>SUM(C7:I7)</f>
        <v>878</v>
      </c>
      <c r="C7" s="536">
        <v>352</v>
      </c>
      <c r="D7" s="536">
        <v>249</v>
      </c>
      <c r="E7" s="536">
        <v>128</v>
      </c>
      <c r="F7" s="536">
        <v>92</v>
      </c>
      <c r="G7" s="536">
        <v>2</v>
      </c>
      <c r="H7" s="536">
        <v>6</v>
      </c>
      <c r="I7" s="536">
        <v>49</v>
      </c>
    </row>
    <row r="8" spans="1:9" s="225" customFormat="1" ht="13.5">
      <c r="A8" s="1856" t="s">
        <v>1013</v>
      </c>
      <c r="B8" s="1771"/>
      <c r="C8" s="1771"/>
      <c r="D8" s="1771"/>
      <c r="E8" s="1771"/>
      <c r="F8" s="1771"/>
      <c r="G8" s="1771"/>
      <c r="H8" s="1771"/>
      <c r="I8" s="1859" t="s">
        <v>3513</v>
      </c>
    </row>
    <row r="9" spans="1:9" s="225" customFormat="1" ht="13.5">
      <c r="A9" s="1769" t="s">
        <v>1014</v>
      </c>
      <c r="B9" s="536"/>
      <c r="C9" s="536"/>
      <c r="D9" s="536"/>
      <c r="E9" s="536"/>
      <c r="F9" s="536"/>
      <c r="G9" s="536"/>
      <c r="H9" s="536"/>
      <c r="I9" s="536"/>
    </row>
    <row r="10" spans="1:9" s="225" customFormat="1" ht="13.5">
      <c r="A10" s="1769"/>
      <c r="I10" s="1858"/>
    </row>
    <row r="11" s="225" customFormat="1" ht="13.5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&amp;C-25-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0">
      <selection activeCell="M25" sqref="M25"/>
    </sheetView>
  </sheetViews>
  <sheetFormatPr defaultColWidth="6.625" defaultRowHeight="20.25" customHeight="1"/>
  <cols>
    <col min="1" max="1" width="8.50390625" style="717" customWidth="1"/>
    <col min="2" max="2" width="9.75390625" style="717" customWidth="1"/>
    <col min="3" max="4" width="9.75390625" style="719" customWidth="1"/>
    <col min="5" max="8" width="9.75390625" style="717" customWidth="1"/>
    <col min="9" max="9" width="9.75390625" style="719" customWidth="1"/>
    <col min="10" max="10" width="9.00390625" style="719" customWidth="1"/>
    <col min="11" max="234" width="6.625" style="719" customWidth="1"/>
    <col min="235" max="16384" width="6.625" style="719" customWidth="1"/>
  </cols>
  <sheetData>
    <row r="1" spans="1:9" ht="20.25" customHeight="1">
      <c r="A1" s="865" t="s">
        <v>2361</v>
      </c>
      <c r="B1" s="718"/>
      <c r="C1" s="718"/>
      <c r="D1" s="718"/>
      <c r="E1" s="718"/>
      <c r="F1" s="718"/>
      <c r="G1" s="718"/>
      <c r="H1" s="718"/>
      <c r="I1" s="718"/>
    </row>
    <row r="2" spans="1:9" ht="24.75" customHeight="1">
      <c r="A2" s="865"/>
      <c r="B2" s="718"/>
      <c r="C2" s="718"/>
      <c r="D2" s="718"/>
      <c r="E2" s="718"/>
      <c r="F2" s="718"/>
      <c r="G2" s="718"/>
      <c r="H2" s="718"/>
      <c r="I2" s="718"/>
    </row>
    <row r="3" spans="1:9" ht="20.25" customHeight="1" thickBot="1">
      <c r="A3" s="719"/>
      <c r="B3" s="683"/>
      <c r="C3" s="683"/>
      <c r="D3" s="683"/>
      <c r="E3" s="683"/>
      <c r="F3" s="683"/>
      <c r="G3" s="683"/>
      <c r="H3" s="683"/>
      <c r="I3" s="720" t="s">
        <v>1916</v>
      </c>
    </row>
    <row r="4" spans="1:9" ht="20.25" customHeight="1">
      <c r="A4" s="2682" t="s">
        <v>1917</v>
      </c>
      <c r="B4" s="2641" t="s">
        <v>1918</v>
      </c>
      <c r="C4" s="2606" t="s">
        <v>1919</v>
      </c>
      <c r="D4" s="2661"/>
      <c r="E4" s="2661"/>
      <c r="F4" s="2661"/>
      <c r="G4" s="2661"/>
      <c r="H4" s="2661"/>
      <c r="I4" s="2661"/>
    </row>
    <row r="5" spans="1:9" ht="20.25" customHeight="1">
      <c r="A5" s="2861"/>
      <c r="B5" s="2643"/>
      <c r="C5" s="2872" t="s">
        <v>1920</v>
      </c>
      <c r="D5" s="2872"/>
      <c r="E5" s="2872"/>
      <c r="F5" s="2873" t="s">
        <v>1921</v>
      </c>
      <c r="G5" s="2874"/>
      <c r="H5" s="2874"/>
      <c r="I5" s="2875" t="s">
        <v>1922</v>
      </c>
    </row>
    <row r="6" spans="1:9" ht="20.25" customHeight="1">
      <c r="A6" s="2861"/>
      <c r="B6" s="2643"/>
      <c r="C6" s="2872"/>
      <c r="D6" s="2872"/>
      <c r="E6" s="2872"/>
      <c r="F6" s="2877" t="s">
        <v>1923</v>
      </c>
      <c r="G6" s="2878"/>
      <c r="H6" s="2878"/>
      <c r="I6" s="2876"/>
    </row>
    <row r="7" spans="1:9" ht="20.25" customHeight="1" thickBot="1">
      <c r="A7" s="2744"/>
      <c r="B7" s="2666"/>
      <c r="C7" s="877" t="s">
        <v>1924</v>
      </c>
      <c r="D7" s="877" t="s">
        <v>1925</v>
      </c>
      <c r="E7" s="877" t="s">
        <v>1926</v>
      </c>
      <c r="F7" s="867" t="s">
        <v>1924</v>
      </c>
      <c r="G7" s="877" t="s">
        <v>1925</v>
      </c>
      <c r="H7" s="867" t="s">
        <v>1926</v>
      </c>
      <c r="I7" s="2610"/>
    </row>
    <row r="8" spans="1:9" ht="20.25" customHeight="1">
      <c r="A8" s="997" t="s">
        <v>1927</v>
      </c>
      <c r="B8" s="921">
        <v>178</v>
      </c>
      <c r="C8" s="998">
        <v>3142</v>
      </c>
      <c r="D8" s="998">
        <v>1641</v>
      </c>
      <c r="E8" s="788">
        <f>SUM(C8:D8)</f>
        <v>4783</v>
      </c>
      <c r="F8" s="921">
        <v>37</v>
      </c>
      <c r="G8" s="921">
        <v>17</v>
      </c>
      <c r="H8" s="769">
        <f>SUM(F8:G8)</f>
        <v>54</v>
      </c>
      <c r="I8" s="998">
        <f>SUM(E8,H8)</f>
        <v>4837</v>
      </c>
    </row>
    <row r="9" spans="1:9" ht="20.25" customHeight="1">
      <c r="A9" s="999" t="s">
        <v>1928</v>
      </c>
      <c r="B9" s="769">
        <v>188</v>
      </c>
      <c r="C9" s="788">
        <v>2955</v>
      </c>
      <c r="D9" s="788">
        <v>1601</v>
      </c>
      <c r="E9" s="788">
        <f>SUM(C9:D9)</f>
        <v>4556</v>
      </c>
      <c r="F9" s="769">
        <v>50</v>
      </c>
      <c r="G9" s="769">
        <v>27</v>
      </c>
      <c r="H9" s="769">
        <f>SUM(F9:G9)</f>
        <v>77</v>
      </c>
      <c r="I9" s="788">
        <f aca="true" t="shared" si="0" ref="I9:I16">SUM(E9,H9)</f>
        <v>4633</v>
      </c>
    </row>
    <row r="10" spans="1:9" ht="20.25" customHeight="1">
      <c r="A10" s="999" t="s">
        <v>1929</v>
      </c>
      <c r="B10" s="769">
        <v>160</v>
      </c>
      <c r="C10" s="788">
        <v>2994</v>
      </c>
      <c r="D10" s="669">
        <v>1494</v>
      </c>
      <c r="E10" s="788">
        <f>SUM(C10:D10)</f>
        <v>4488</v>
      </c>
      <c r="F10" s="769">
        <v>31</v>
      </c>
      <c r="G10" s="769">
        <v>17</v>
      </c>
      <c r="H10" s="769">
        <f>SUM(F10:G10)</f>
        <v>48</v>
      </c>
      <c r="I10" s="788">
        <f t="shared" si="0"/>
        <v>4536</v>
      </c>
    </row>
    <row r="11" spans="1:9" ht="20.25" customHeight="1">
      <c r="A11" s="999" t="s">
        <v>62</v>
      </c>
      <c r="B11" s="769">
        <v>175</v>
      </c>
      <c r="C11" s="788">
        <v>3086</v>
      </c>
      <c r="D11" s="669">
        <v>1473</v>
      </c>
      <c r="E11" s="788">
        <v>4559</v>
      </c>
      <c r="F11" s="769">
        <v>38</v>
      </c>
      <c r="G11" s="769">
        <v>25</v>
      </c>
      <c r="H11" s="769">
        <v>63</v>
      </c>
      <c r="I11" s="788">
        <f t="shared" si="0"/>
        <v>4622</v>
      </c>
    </row>
    <row r="12" spans="1:9" ht="20.25" customHeight="1">
      <c r="A12" s="999" t="s">
        <v>63</v>
      </c>
      <c r="B12" s="787">
        <v>170</v>
      </c>
      <c r="C12" s="788">
        <v>3412</v>
      </c>
      <c r="D12" s="669">
        <v>1491</v>
      </c>
      <c r="E12" s="788">
        <v>4903</v>
      </c>
      <c r="F12" s="769">
        <v>32</v>
      </c>
      <c r="G12" s="769">
        <v>19</v>
      </c>
      <c r="H12" s="769">
        <v>51</v>
      </c>
      <c r="I12" s="788">
        <f t="shared" si="0"/>
        <v>4954</v>
      </c>
    </row>
    <row r="13" spans="1:9" ht="20.25" customHeight="1">
      <c r="A13" s="999" t="s">
        <v>64</v>
      </c>
      <c r="B13" s="787">
        <v>154</v>
      </c>
      <c r="C13" s="788">
        <v>3766</v>
      </c>
      <c r="D13" s="669">
        <v>1567</v>
      </c>
      <c r="E13" s="788">
        <v>5333</v>
      </c>
      <c r="F13" s="769">
        <v>25</v>
      </c>
      <c r="G13" s="769">
        <v>16</v>
      </c>
      <c r="H13" s="769">
        <v>41</v>
      </c>
      <c r="I13" s="788">
        <f t="shared" si="0"/>
        <v>5374</v>
      </c>
    </row>
    <row r="14" spans="1:10" ht="20.25" customHeight="1">
      <c r="A14" s="999" t="s">
        <v>65</v>
      </c>
      <c r="B14" s="787">
        <v>158</v>
      </c>
      <c r="C14" s="788">
        <v>3724</v>
      </c>
      <c r="D14" s="669">
        <v>1515</v>
      </c>
      <c r="E14" s="788">
        <v>5239</v>
      </c>
      <c r="F14" s="769">
        <v>26</v>
      </c>
      <c r="G14" s="769">
        <v>18</v>
      </c>
      <c r="H14" s="769">
        <v>44</v>
      </c>
      <c r="I14" s="788">
        <f t="shared" si="0"/>
        <v>5283</v>
      </c>
      <c r="J14" s="757"/>
    </row>
    <row r="15" spans="1:10" ht="20.25" customHeight="1">
      <c r="A15" s="999" t="s">
        <v>66</v>
      </c>
      <c r="B15" s="769">
        <v>147</v>
      </c>
      <c r="C15" s="788">
        <v>3526</v>
      </c>
      <c r="D15" s="669">
        <v>1411</v>
      </c>
      <c r="E15" s="788">
        <v>4937</v>
      </c>
      <c r="F15" s="769">
        <v>24</v>
      </c>
      <c r="G15" s="769">
        <v>16</v>
      </c>
      <c r="H15" s="769">
        <v>40</v>
      </c>
      <c r="I15" s="788">
        <f t="shared" si="0"/>
        <v>4977</v>
      </c>
      <c r="J15" s="757"/>
    </row>
    <row r="16" spans="1:10" ht="20.25" customHeight="1" thickBot="1">
      <c r="A16" s="1000" t="s">
        <v>67</v>
      </c>
      <c r="B16" s="789">
        <v>144</v>
      </c>
      <c r="C16" s="790">
        <v>3443</v>
      </c>
      <c r="D16" s="79">
        <v>1417</v>
      </c>
      <c r="E16" s="790">
        <v>4860</v>
      </c>
      <c r="F16" s="954">
        <v>19</v>
      </c>
      <c r="G16" s="954">
        <v>10</v>
      </c>
      <c r="H16" s="954">
        <v>29</v>
      </c>
      <c r="I16" s="790">
        <f t="shared" si="0"/>
        <v>4889</v>
      </c>
      <c r="J16" s="757"/>
    </row>
    <row r="18" ht="20.25" customHeight="1" thickBot="1"/>
    <row r="19" spans="1:10" ht="20.25" customHeight="1">
      <c r="A19" s="2682" t="s">
        <v>1917</v>
      </c>
      <c r="B19" s="2661" t="s">
        <v>1930</v>
      </c>
      <c r="C19" s="2661"/>
      <c r="D19" s="2661"/>
      <c r="E19" s="2661"/>
      <c r="F19" s="2661"/>
      <c r="G19" s="2862" t="s">
        <v>1931</v>
      </c>
      <c r="H19" s="2862" t="s">
        <v>1932</v>
      </c>
      <c r="I19" s="2865" t="s">
        <v>1933</v>
      </c>
      <c r="J19" s="1001"/>
    </row>
    <row r="20" spans="1:10" ht="20.25" customHeight="1">
      <c r="A20" s="2861"/>
      <c r="B20" s="2868" t="s">
        <v>1934</v>
      </c>
      <c r="C20" s="2871" t="s">
        <v>1935</v>
      </c>
      <c r="D20" s="2871" t="s">
        <v>1936</v>
      </c>
      <c r="E20" s="2871" t="s">
        <v>1937</v>
      </c>
      <c r="F20" s="2627" t="s">
        <v>1938</v>
      </c>
      <c r="G20" s="2863"/>
      <c r="H20" s="2863"/>
      <c r="I20" s="2866"/>
      <c r="J20" s="685"/>
    </row>
    <row r="21" spans="1:10" ht="20.25" customHeight="1">
      <c r="A21" s="2861"/>
      <c r="B21" s="2869"/>
      <c r="C21" s="2863"/>
      <c r="D21" s="2863"/>
      <c r="E21" s="2863"/>
      <c r="F21" s="2627"/>
      <c r="G21" s="2863"/>
      <c r="H21" s="2863"/>
      <c r="I21" s="2866"/>
      <c r="J21" s="685"/>
    </row>
    <row r="22" spans="1:10" ht="20.25" customHeight="1" thickBot="1">
      <c r="A22" s="2744"/>
      <c r="B22" s="2870"/>
      <c r="C22" s="2864"/>
      <c r="D22" s="2864"/>
      <c r="E22" s="2864"/>
      <c r="F22" s="2611"/>
      <c r="G22" s="2864"/>
      <c r="H22" s="2864"/>
      <c r="I22" s="2867"/>
      <c r="J22" s="685"/>
    </row>
    <row r="23" spans="1:10" ht="20.25" customHeight="1">
      <c r="A23" s="1002" t="s">
        <v>1927</v>
      </c>
      <c r="B23" s="1003">
        <v>9950330</v>
      </c>
      <c r="C23" s="1003">
        <v>247995</v>
      </c>
      <c r="D23" s="1003">
        <v>1741</v>
      </c>
      <c r="E23" s="1004">
        <v>0</v>
      </c>
      <c r="F23" s="1003">
        <f>SUM(B23:E23)</f>
        <v>10200066</v>
      </c>
      <c r="G23" s="1003">
        <v>1817907</v>
      </c>
      <c r="H23" s="1003">
        <v>5835036</v>
      </c>
      <c r="I23" s="1003">
        <v>3835357</v>
      </c>
      <c r="J23" s="1003"/>
    </row>
    <row r="24" spans="1:16" ht="20.25" customHeight="1">
      <c r="A24" s="999" t="s">
        <v>1939</v>
      </c>
      <c r="B24" s="1003">
        <v>9871267</v>
      </c>
      <c r="C24" s="1003">
        <v>242639</v>
      </c>
      <c r="D24" s="1003">
        <v>2695</v>
      </c>
      <c r="E24" s="1004">
        <v>0</v>
      </c>
      <c r="F24" s="1003">
        <f>SUM(B24:E24)</f>
        <v>10116601</v>
      </c>
      <c r="G24" s="1003">
        <v>1624991</v>
      </c>
      <c r="H24" s="1003">
        <v>5888850</v>
      </c>
      <c r="I24" s="1003">
        <v>3699301</v>
      </c>
      <c r="J24" s="1003"/>
      <c r="P24" s="757"/>
    </row>
    <row r="25" spans="1:10" ht="20.25" customHeight="1">
      <c r="A25" s="999" t="s">
        <v>1940</v>
      </c>
      <c r="B25" s="1003">
        <v>10625075</v>
      </c>
      <c r="C25" s="1003">
        <v>258430</v>
      </c>
      <c r="D25" s="1003">
        <v>3561</v>
      </c>
      <c r="E25" s="1003">
        <v>0</v>
      </c>
      <c r="F25" s="1003">
        <f>SUM(B25:E25)</f>
        <v>10887066</v>
      </c>
      <c r="G25" s="1003">
        <v>1671637</v>
      </c>
      <c r="H25" s="1003">
        <v>6653432</v>
      </c>
      <c r="I25" s="1003">
        <v>3867613</v>
      </c>
      <c r="J25" s="1003"/>
    </row>
    <row r="26" spans="1:10" s="757" customFormat="1" ht="20.25" customHeight="1">
      <c r="A26" s="999" t="s">
        <v>62</v>
      </c>
      <c r="B26" s="1003">
        <v>11298352</v>
      </c>
      <c r="C26" s="1003">
        <v>275107</v>
      </c>
      <c r="D26" s="1003">
        <v>3635</v>
      </c>
      <c r="E26" s="1003">
        <v>0</v>
      </c>
      <c r="F26" s="1003">
        <v>11577094</v>
      </c>
      <c r="G26" s="1003">
        <v>1735561</v>
      </c>
      <c r="H26" s="1003">
        <v>7268807</v>
      </c>
      <c r="I26" s="1003">
        <v>3810725</v>
      </c>
      <c r="J26" s="1003"/>
    </row>
    <row r="27" spans="1:10" s="757" customFormat="1" ht="20.25" customHeight="1">
      <c r="A27" s="999" t="s">
        <v>63</v>
      </c>
      <c r="B27" s="1003">
        <v>13279472</v>
      </c>
      <c r="C27" s="1003">
        <v>331472</v>
      </c>
      <c r="D27" s="1003">
        <v>5308</v>
      </c>
      <c r="E27" s="1003">
        <v>0</v>
      </c>
      <c r="F27" s="1003">
        <v>13616252</v>
      </c>
      <c r="G27" s="1004">
        <v>1850700</v>
      </c>
      <c r="H27" s="1003">
        <v>8925481</v>
      </c>
      <c r="I27" s="1003">
        <v>4316169</v>
      </c>
      <c r="J27" s="1003"/>
    </row>
    <row r="28" spans="1:10" s="757" customFormat="1" ht="20.25" customHeight="1">
      <c r="A28" s="999" t="s">
        <v>64</v>
      </c>
      <c r="B28" s="1005">
        <v>15376811</v>
      </c>
      <c r="C28" s="1003">
        <v>410950</v>
      </c>
      <c r="D28" s="1003">
        <v>0</v>
      </c>
      <c r="E28" s="1003">
        <v>224172</v>
      </c>
      <c r="F28" s="1003">
        <v>16011933</v>
      </c>
      <c r="G28" s="1004">
        <v>2050081</v>
      </c>
      <c r="H28" s="1003">
        <v>11286614</v>
      </c>
      <c r="I28" s="1003">
        <v>4517196</v>
      </c>
      <c r="J28" s="1003"/>
    </row>
    <row r="29" spans="1:10" s="757" customFormat="1" ht="20.25" customHeight="1">
      <c r="A29" s="999" t="s">
        <v>65</v>
      </c>
      <c r="B29" s="1005">
        <v>16226876</v>
      </c>
      <c r="C29" s="1003">
        <v>558636</v>
      </c>
      <c r="D29" s="1003">
        <v>0</v>
      </c>
      <c r="E29" s="1003">
        <v>201424</v>
      </c>
      <c r="F29" s="1003">
        <f>SUM(B29:E29)</f>
        <v>16986936</v>
      </c>
      <c r="G29" s="1004">
        <v>2096502</v>
      </c>
      <c r="H29" s="1003">
        <v>12376754</v>
      </c>
      <c r="I29" s="1003">
        <v>4649901</v>
      </c>
      <c r="J29" s="1003"/>
    </row>
    <row r="30" spans="1:10" ht="20.25" customHeight="1">
      <c r="A30" s="999" t="s">
        <v>66</v>
      </c>
      <c r="B30" s="1005">
        <v>11302312</v>
      </c>
      <c r="C30" s="1003">
        <v>485695</v>
      </c>
      <c r="D30" s="1004">
        <v>0</v>
      </c>
      <c r="E30" s="1003">
        <v>467743</v>
      </c>
      <c r="F30" s="1003">
        <f>SUM(B30:E30)</f>
        <v>12255750</v>
      </c>
      <c r="G30" s="1004">
        <v>1881841</v>
      </c>
      <c r="H30" s="1003">
        <v>7789557</v>
      </c>
      <c r="I30" s="1003">
        <v>4199437</v>
      </c>
      <c r="J30" s="1003"/>
    </row>
    <row r="31" spans="1:10" ht="20.25" customHeight="1" thickBot="1">
      <c r="A31" s="1000" t="s">
        <v>67</v>
      </c>
      <c r="B31" s="1006">
        <v>11131135</v>
      </c>
      <c r="C31" s="1007">
        <v>319200</v>
      </c>
      <c r="D31" s="1008" t="s">
        <v>1941</v>
      </c>
      <c r="E31" s="1007">
        <v>402029</v>
      </c>
      <c r="F31" s="1007">
        <v>11852364</v>
      </c>
      <c r="G31" s="1008">
        <v>1775279</v>
      </c>
      <c r="H31" s="1007">
        <v>7342677</v>
      </c>
      <c r="I31" s="1007">
        <v>3436279</v>
      </c>
      <c r="J31" s="1003"/>
    </row>
    <row r="32" spans="1:10" ht="20.25" customHeight="1">
      <c r="A32" s="975" t="s">
        <v>1942</v>
      </c>
      <c r="B32" s="683"/>
      <c r="C32" s="683"/>
      <c r="D32" s="683"/>
      <c r="E32" s="683"/>
      <c r="F32" s="683"/>
      <c r="G32" s="683"/>
      <c r="H32" s="683"/>
      <c r="I32" s="720" t="s">
        <v>1943</v>
      </c>
      <c r="J32" s="720"/>
    </row>
    <row r="33" spans="1:9" ht="20.25" customHeight="1">
      <c r="A33" s="975" t="s">
        <v>3412</v>
      </c>
      <c r="I33" s="686"/>
    </row>
    <row r="34" ht="20.25" customHeight="1">
      <c r="A34" s="890" t="s">
        <v>3413</v>
      </c>
    </row>
    <row r="35" ht="20.25" customHeight="1">
      <c r="A35" s="890" t="s">
        <v>2863</v>
      </c>
    </row>
  </sheetData>
  <sheetProtection/>
  <mergeCells count="17">
    <mergeCell ref="A4:A7"/>
    <mergeCell ref="B4:B7"/>
    <mergeCell ref="C4:I4"/>
    <mergeCell ref="C5:E6"/>
    <mergeCell ref="F5:H5"/>
    <mergeCell ref="I5:I7"/>
    <mergeCell ref="F6:H6"/>
    <mergeCell ref="A19:A22"/>
    <mergeCell ref="B19:F19"/>
    <mergeCell ref="G19:G22"/>
    <mergeCell ref="H19:H22"/>
    <mergeCell ref="I19:I22"/>
    <mergeCell ref="B20:B22"/>
    <mergeCell ref="C20:C22"/>
    <mergeCell ref="D20:D22"/>
    <mergeCell ref="E20:E22"/>
    <mergeCell ref="F20:F22"/>
  </mergeCells>
  <printOptions/>
  <pageMargins left="0.5905511811023623" right="0.5905511811023623" top="0.9448818897637796" bottom="0.3937007874015748" header="0.3937007874015748" footer="0.5118110236220472"/>
  <pageSetup horizontalDpi="600" verticalDpi="600" orientation="portrait" paperSize="9" r:id="rId1"/>
  <headerFooter alignWithMargins="0">
    <oddFooter>&amp;C-27-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81"/>
  <sheetViews>
    <sheetView showGridLines="0" zoomScalePageLayoutView="0" workbookViewId="0" topLeftCell="A34">
      <selection activeCell="F59" sqref="F59"/>
    </sheetView>
  </sheetViews>
  <sheetFormatPr defaultColWidth="6.625" defaultRowHeight="18" customHeight="1"/>
  <cols>
    <col min="1" max="1" width="31.00390625" style="764" customWidth="1"/>
    <col min="2" max="2" width="9.75390625" style="761" customWidth="1"/>
    <col min="3" max="7" width="9.75390625" style="764" customWidth="1"/>
    <col min="8" max="249" width="6.625" style="761" customWidth="1"/>
    <col min="250" max="16384" width="6.625" style="761" customWidth="1"/>
  </cols>
  <sheetData>
    <row r="1" spans="1:7" s="719" customFormat="1" ht="18" customHeight="1">
      <c r="A1" s="865" t="s">
        <v>2362</v>
      </c>
      <c r="B1" s="718"/>
      <c r="C1" s="718"/>
      <c r="D1" s="718"/>
      <c r="E1" s="718"/>
      <c r="F1" s="718"/>
      <c r="G1" s="718"/>
    </row>
    <row r="2" spans="1:7" s="719" customFormat="1" ht="12" customHeight="1">
      <c r="A2" s="865"/>
      <c r="B2" s="718"/>
      <c r="C2" s="718"/>
      <c r="D2" s="718"/>
      <c r="E2" s="718"/>
      <c r="F2" s="718"/>
      <c r="G2" s="718"/>
    </row>
    <row r="3" spans="2:7" s="719" customFormat="1" ht="14.25" customHeight="1" thickBot="1">
      <c r="B3" s="720"/>
      <c r="C3" s="720"/>
      <c r="D3" s="720"/>
      <c r="E3" s="720"/>
      <c r="F3" s="720"/>
      <c r="G3" s="720" t="s">
        <v>3501</v>
      </c>
    </row>
    <row r="4" spans="1:7" s="719" customFormat="1" ht="18.75" customHeight="1" thickBot="1">
      <c r="A4" s="1009" t="s">
        <v>1944</v>
      </c>
      <c r="B4" s="1010" t="s">
        <v>173</v>
      </c>
      <c r="C4" s="1011" t="s">
        <v>392</v>
      </c>
      <c r="D4" s="1011" t="s">
        <v>126</v>
      </c>
      <c r="E4" s="1011" t="s">
        <v>62</v>
      </c>
      <c r="F4" s="1225" t="s">
        <v>63</v>
      </c>
      <c r="G4" s="1225" t="s">
        <v>3499</v>
      </c>
    </row>
    <row r="5" spans="1:7" s="719" customFormat="1" ht="14.25" customHeight="1">
      <c r="A5" s="966" t="s">
        <v>1521</v>
      </c>
      <c r="B5" s="1013">
        <f>SUM(B6:B26)</f>
        <v>178</v>
      </c>
      <c r="C5" s="1013">
        <f>SUM(C6:C26)</f>
        <v>188</v>
      </c>
      <c r="D5" s="1013">
        <f>SUM(D6:D26)</f>
        <v>160</v>
      </c>
      <c r="E5" s="1013">
        <f>SUM(E6:E26)</f>
        <v>175</v>
      </c>
      <c r="F5" s="1014">
        <f>SUM(F6:F26)</f>
        <v>170</v>
      </c>
      <c r="G5" s="1014">
        <f>SUM(G6:G26)</f>
        <v>154</v>
      </c>
    </row>
    <row r="6" spans="1:7" s="719" customFormat="1" ht="14.25" customHeight="1">
      <c r="A6" s="1015" t="s">
        <v>1945</v>
      </c>
      <c r="B6" s="1016">
        <v>31</v>
      </c>
      <c r="C6" s="1016">
        <v>35</v>
      </c>
      <c r="D6" s="1017">
        <v>27</v>
      </c>
      <c r="E6" s="1017">
        <v>31</v>
      </c>
      <c r="F6" s="1018">
        <v>30</v>
      </c>
      <c r="G6" s="2441">
        <v>28</v>
      </c>
    </row>
    <row r="7" spans="1:7" s="719" customFormat="1" ht="14.25" customHeight="1">
      <c r="A7" s="932" t="s">
        <v>1946</v>
      </c>
      <c r="B7" s="1016">
        <v>0</v>
      </c>
      <c r="C7" s="1016">
        <v>0</v>
      </c>
      <c r="D7" s="1017">
        <v>0</v>
      </c>
      <c r="E7" s="1017">
        <v>0</v>
      </c>
      <c r="F7" s="1019">
        <v>0</v>
      </c>
      <c r="G7" s="1019" t="s">
        <v>3500</v>
      </c>
    </row>
    <row r="8" spans="1:7" s="719" customFormat="1" ht="14.25" customHeight="1">
      <c r="A8" s="932" t="s">
        <v>1947</v>
      </c>
      <c r="B8" s="1016">
        <v>14</v>
      </c>
      <c r="C8" s="1016">
        <v>20</v>
      </c>
      <c r="D8" s="1017">
        <v>15</v>
      </c>
      <c r="E8" s="1017">
        <v>16</v>
      </c>
      <c r="F8" s="1018">
        <v>12</v>
      </c>
      <c r="G8" s="2441">
        <v>11</v>
      </c>
    </row>
    <row r="9" spans="1:7" s="719" customFormat="1" ht="14.25" customHeight="1">
      <c r="A9" s="932" t="s">
        <v>1948</v>
      </c>
      <c r="B9" s="1016">
        <v>7</v>
      </c>
      <c r="C9" s="1016">
        <v>9</v>
      </c>
      <c r="D9" s="1017">
        <v>7</v>
      </c>
      <c r="E9" s="1017">
        <v>7</v>
      </c>
      <c r="F9" s="1018">
        <v>8</v>
      </c>
      <c r="G9" s="2441">
        <v>7</v>
      </c>
    </row>
    <row r="10" spans="1:7" s="719" customFormat="1" ht="14.25" customHeight="1">
      <c r="A10" s="932" t="s">
        <v>1949</v>
      </c>
      <c r="B10" s="1016">
        <v>9</v>
      </c>
      <c r="C10" s="1016">
        <v>8</v>
      </c>
      <c r="D10" s="1017">
        <v>5</v>
      </c>
      <c r="E10" s="1017">
        <v>8</v>
      </c>
      <c r="F10" s="1018">
        <v>8</v>
      </c>
      <c r="G10" s="2441">
        <v>6</v>
      </c>
    </row>
    <row r="11" spans="1:7" s="719" customFormat="1" ht="14.25" customHeight="1">
      <c r="A11" s="932" t="s">
        <v>1950</v>
      </c>
      <c r="B11" s="1016">
        <v>4</v>
      </c>
      <c r="C11" s="1016">
        <v>3</v>
      </c>
      <c r="D11" s="1017">
        <v>3</v>
      </c>
      <c r="E11" s="1017">
        <v>3</v>
      </c>
      <c r="F11" s="1018">
        <v>3</v>
      </c>
      <c r="G11" s="2441">
        <v>2</v>
      </c>
    </row>
    <row r="12" spans="1:7" s="719" customFormat="1" ht="14.25" customHeight="1">
      <c r="A12" s="932" t="s">
        <v>1951</v>
      </c>
      <c r="B12" s="1016">
        <v>4</v>
      </c>
      <c r="C12" s="1016">
        <v>5</v>
      </c>
      <c r="D12" s="1017">
        <v>6</v>
      </c>
      <c r="E12" s="1017">
        <v>5</v>
      </c>
      <c r="F12" s="1018">
        <v>5</v>
      </c>
      <c r="G12" s="2441">
        <v>5</v>
      </c>
    </row>
    <row r="13" spans="1:7" s="719" customFormat="1" ht="14.25" customHeight="1">
      <c r="A13" s="932" t="s">
        <v>1952</v>
      </c>
      <c r="B13" s="1016">
        <v>0</v>
      </c>
      <c r="C13" s="1016">
        <v>0</v>
      </c>
      <c r="D13" s="1017">
        <v>0</v>
      </c>
      <c r="E13" s="1017">
        <v>0</v>
      </c>
      <c r="F13" s="1018">
        <v>0</v>
      </c>
      <c r="G13" s="2441">
        <v>1</v>
      </c>
    </row>
    <row r="14" spans="1:7" s="719" customFormat="1" ht="12.75" customHeight="1">
      <c r="A14" s="1015" t="s">
        <v>3414</v>
      </c>
      <c r="B14" s="1016">
        <v>11</v>
      </c>
      <c r="C14" s="1016">
        <v>10</v>
      </c>
      <c r="D14" s="1017">
        <v>10</v>
      </c>
      <c r="E14" s="1017">
        <v>10</v>
      </c>
      <c r="F14" s="1019">
        <v>13</v>
      </c>
      <c r="G14" s="1019">
        <v>10</v>
      </c>
    </row>
    <row r="15" spans="1:7" s="719" customFormat="1" ht="14.25" customHeight="1">
      <c r="A15" s="932" t="s">
        <v>1954</v>
      </c>
      <c r="B15" s="1016">
        <v>5</v>
      </c>
      <c r="C15" s="1016">
        <v>6</v>
      </c>
      <c r="D15" s="1017">
        <v>5</v>
      </c>
      <c r="E15" s="1017">
        <v>6</v>
      </c>
      <c r="F15" s="1019">
        <v>4</v>
      </c>
      <c r="G15" s="1019">
        <v>3</v>
      </c>
    </row>
    <row r="16" spans="1:7" s="719" customFormat="1" ht="14.25" customHeight="1">
      <c r="A16" s="1015" t="s">
        <v>1955</v>
      </c>
      <c r="B16" s="1020">
        <v>17</v>
      </c>
      <c r="C16" s="1020">
        <v>13</v>
      </c>
      <c r="D16" s="1017">
        <v>11</v>
      </c>
      <c r="E16" s="1020">
        <v>13</v>
      </c>
      <c r="F16" s="1019">
        <v>9</v>
      </c>
      <c r="G16" s="1019">
        <v>7</v>
      </c>
    </row>
    <row r="17" spans="1:7" s="719" customFormat="1" ht="14.25" customHeight="1">
      <c r="A17" s="932" t="s">
        <v>1956</v>
      </c>
      <c r="B17" s="1016">
        <v>10</v>
      </c>
      <c r="C17" s="1016">
        <v>11</v>
      </c>
      <c r="D17" s="1017">
        <v>11</v>
      </c>
      <c r="E17" s="1017">
        <v>11</v>
      </c>
      <c r="F17" s="1018">
        <v>11</v>
      </c>
      <c r="G17" s="2441">
        <v>11</v>
      </c>
    </row>
    <row r="18" spans="1:7" s="719" customFormat="1" ht="14.25" customHeight="1">
      <c r="A18" s="932" t="s">
        <v>1957</v>
      </c>
      <c r="B18" s="1016">
        <v>4</v>
      </c>
      <c r="C18" s="1016">
        <v>4</v>
      </c>
      <c r="D18" s="1017">
        <v>4</v>
      </c>
      <c r="E18" s="1017">
        <v>4</v>
      </c>
      <c r="F18" s="1018">
        <v>4</v>
      </c>
      <c r="G18" s="2441">
        <v>4</v>
      </c>
    </row>
    <row r="19" spans="1:7" s="719" customFormat="1" ht="14.25" customHeight="1">
      <c r="A19" s="932" t="s">
        <v>1958</v>
      </c>
      <c r="B19" s="1016">
        <v>2</v>
      </c>
      <c r="C19" s="1016">
        <v>2</v>
      </c>
      <c r="D19" s="1017">
        <v>2</v>
      </c>
      <c r="E19" s="1017">
        <v>2</v>
      </c>
      <c r="F19" s="1019">
        <v>4</v>
      </c>
      <c r="G19" s="1019">
        <v>4</v>
      </c>
    </row>
    <row r="20" spans="1:7" s="719" customFormat="1" ht="14.25" customHeight="1">
      <c r="A20" s="932" t="s">
        <v>1959</v>
      </c>
      <c r="B20" s="1016">
        <v>27</v>
      </c>
      <c r="C20" s="1016">
        <v>27</v>
      </c>
      <c r="D20" s="1017">
        <v>23</v>
      </c>
      <c r="E20" s="1017">
        <v>27</v>
      </c>
      <c r="F20" s="1018">
        <v>26</v>
      </c>
      <c r="G20" s="2441">
        <v>23</v>
      </c>
    </row>
    <row r="21" spans="1:7" s="719" customFormat="1" ht="14.25" customHeight="1">
      <c r="A21" s="932" t="s">
        <v>1960</v>
      </c>
      <c r="B21" s="1016">
        <v>15</v>
      </c>
      <c r="C21" s="1016">
        <v>15</v>
      </c>
      <c r="D21" s="1017">
        <v>13</v>
      </c>
      <c r="E21" s="1017">
        <v>15</v>
      </c>
      <c r="F21" s="1018">
        <v>17</v>
      </c>
      <c r="G21" s="2441">
        <v>16</v>
      </c>
    </row>
    <row r="22" spans="1:7" s="719" customFormat="1" ht="14.25" customHeight="1">
      <c r="A22" s="932" t="s">
        <v>1961</v>
      </c>
      <c r="B22" s="1016">
        <v>1</v>
      </c>
      <c r="C22" s="1016">
        <v>1</v>
      </c>
      <c r="D22" s="1017">
        <v>0</v>
      </c>
      <c r="E22" s="1017">
        <v>0</v>
      </c>
      <c r="F22" s="1018">
        <v>0</v>
      </c>
      <c r="G22" s="2441">
        <v>0</v>
      </c>
    </row>
    <row r="23" spans="1:7" s="719" customFormat="1" ht="14.25" customHeight="1">
      <c r="A23" s="1022" t="s">
        <v>1962</v>
      </c>
      <c r="B23" s="1020">
        <v>0</v>
      </c>
      <c r="C23" s="1020">
        <v>0</v>
      </c>
      <c r="D23" s="1017">
        <v>0</v>
      </c>
      <c r="E23" s="1017">
        <v>0</v>
      </c>
      <c r="F23" s="1018">
        <v>0</v>
      </c>
      <c r="G23" s="2441">
        <v>0</v>
      </c>
    </row>
    <row r="24" spans="1:7" s="719" customFormat="1" ht="14.25" customHeight="1">
      <c r="A24" s="932" t="s">
        <v>1963</v>
      </c>
      <c r="B24" s="1016">
        <v>8</v>
      </c>
      <c r="C24" s="1016">
        <v>7</v>
      </c>
      <c r="D24" s="1017">
        <v>7</v>
      </c>
      <c r="E24" s="1017">
        <v>6</v>
      </c>
      <c r="F24" s="1018">
        <v>6</v>
      </c>
      <c r="G24" s="2441">
        <v>7</v>
      </c>
    </row>
    <row r="25" spans="1:7" s="719" customFormat="1" ht="14.25" customHeight="1">
      <c r="A25" s="932" t="s">
        <v>1964</v>
      </c>
      <c r="B25" s="1016">
        <v>1</v>
      </c>
      <c r="C25" s="1016">
        <v>2</v>
      </c>
      <c r="D25" s="1017">
        <v>2</v>
      </c>
      <c r="E25" s="1017">
        <v>2</v>
      </c>
      <c r="F25" s="1019">
        <v>1</v>
      </c>
      <c r="G25" s="1019">
        <v>1</v>
      </c>
    </row>
    <row r="26" spans="1:7" s="719" customFormat="1" ht="14.25" customHeight="1" thickBot="1">
      <c r="A26" s="933" t="s">
        <v>1965</v>
      </c>
      <c r="B26" s="1023">
        <v>8</v>
      </c>
      <c r="C26" s="1023">
        <v>10</v>
      </c>
      <c r="D26" s="1023">
        <v>9</v>
      </c>
      <c r="E26" s="1023">
        <v>9</v>
      </c>
      <c r="F26" s="2445">
        <v>9</v>
      </c>
      <c r="G26" s="2445">
        <v>8</v>
      </c>
    </row>
    <row r="27" spans="1:7" ht="14.25" customHeight="1">
      <c r="A27" s="1024"/>
      <c r="B27" s="1025"/>
      <c r="C27" s="1025"/>
      <c r="D27" s="1025"/>
      <c r="E27" s="1025"/>
      <c r="F27" s="1025"/>
      <c r="G27" s="763" t="s">
        <v>2863</v>
      </c>
    </row>
    <row r="28" spans="2:7" s="719" customFormat="1" ht="15" customHeight="1" thickBot="1">
      <c r="B28" s="1019"/>
      <c r="C28" s="1019"/>
      <c r="D28" s="1019"/>
      <c r="E28" s="1019"/>
      <c r="F28" s="1019"/>
      <c r="G28" s="1019"/>
    </row>
    <row r="29" spans="1:7" s="719" customFormat="1" ht="18" customHeight="1" thickBot="1">
      <c r="A29" s="1009" t="s">
        <v>1966</v>
      </c>
      <c r="B29" s="1225" t="s">
        <v>127</v>
      </c>
      <c r="C29" s="1225" t="s">
        <v>254</v>
      </c>
      <c r="D29" s="1012" t="s">
        <v>176</v>
      </c>
      <c r="E29" s="1028"/>
      <c r="F29" s="1027"/>
      <c r="G29" s="1028"/>
    </row>
    <row r="30" spans="1:7" s="719" customFormat="1" ht="13.5" customHeight="1">
      <c r="A30" s="966" t="s">
        <v>1521</v>
      </c>
      <c r="B30" s="1013">
        <f>SUM(B31:B54)</f>
        <v>158</v>
      </c>
      <c r="C30" s="1013">
        <f>SUM(C31:C54)</f>
        <v>147</v>
      </c>
      <c r="D30" s="1013">
        <f>SUM(D31:D54)</f>
        <v>144</v>
      </c>
      <c r="E30" s="1013"/>
      <c r="F30" s="1013"/>
      <c r="G30" s="1013"/>
    </row>
    <row r="31" spans="1:7" s="719" customFormat="1" ht="13.5" customHeight="1">
      <c r="A31" s="1029" t="s">
        <v>1967</v>
      </c>
      <c r="B31" s="2441">
        <v>29</v>
      </c>
      <c r="C31" s="2441">
        <v>27</v>
      </c>
      <c r="D31" s="2441">
        <v>30</v>
      </c>
      <c r="E31" s="2441"/>
      <c r="F31" s="1018"/>
      <c r="G31" s="1018"/>
    </row>
    <row r="32" spans="1:7" s="719" customFormat="1" ht="13.5" customHeight="1">
      <c r="A32" s="1029" t="s">
        <v>1968</v>
      </c>
      <c r="B32" s="2441">
        <v>1</v>
      </c>
      <c r="C32" s="2441">
        <v>1</v>
      </c>
      <c r="D32" s="2441">
        <v>1</v>
      </c>
      <c r="E32" s="2441"/>
      <c r="F32" s="1018"/>
      <c r="G32" s="1018"/>
    </row>
    <row r="33" spans="1:7" s="719" customFormat="1" ht="13.5" customHeight="1">
      <c r="A33" s="1030" t="s">
        <v>1969</v>
      </c>
      <c r="B33" s="1019">
        <v>12</v>
      </c>
      <c r="C33" s="1019">
        <v>12</v>
      </c>
      <c r="D33" s="1019">
        <v>11</v>
      </c>
      <c r="E33" s="1019"/>
      <c r="F33" s="1019"/>
      <c r="G33" s="1019"/>
    </row>
    <row r="34" spans="1:7" s="719" customFormat="1" ht="13.5" customHeight="1">
      <c r="A34" s="1030" t="s">
        <v>1970</v>
      </c>
      <c r="B34" s="2441">
        <v>7</v>
      </c>
      <c r="C34" s="2441">
        <v>7</v>
      </c>
      <c r="D34" s="2441">
        <v>7</v>
      </c>
      <c r="E34" s="2441"/>
      <c r="F34" s="1018"/>
      <c r="G34" s="1018"/>
    </row>
    <row r="35" spans="1:7" s="719" customFormat="1" ht="13.5" customHeight="1">
      <c r="A35" s="1030" t="s">
        <v>1971</v>
      </c>
      <c r="B35" s="2441">
        <v>9</v>
      </c>
      <c r="C35" s="2441">
        <v>6</v>
      </c>
      <c r="D35" s="2441">
        <v>4</v>
      </c>
      <c r="E35" s="2441"/>
      <c r="F35" s="1018"/>
      <c r="G35" s="1018"/>
    </row>
    <row r="36" spans="1:7" s="719" customFormat="1" ht="13.5" customHeight="1">
      <c r="A36" s="1030" t="s">
        <v>1972</v>
      </c>
      <c r="B36" s="2441">
        <v>2</v>
      </c>
      <c r="C36" s="2441">
        <v>2</v>
      </c>
      <c r="D36" s="2441">
        <v>2</v>
      </c>
      <c r="E36" s="2441"/>
      <c r="F36" s="1018"/>
      <c r="G36" s="1018"/>
    </row>
    <row r="37" spans="1:7" s="719" customFormat="1" ht="13.5" customHeight="1">
      <c r="A37" s="1030" t="s">
        <v>1973</v>
      </c>
      <c r="B37" s="2441">
        <v>6</v>
      </c>
      <c r="C37" s="2441">
        <v>5</v>
      </c>
      <c r="D37" s="2441">
        <v>5</v>
      </c>
      <c r="E37" s="2441"/>
      <c r="F37" s="1018"/>
      <c r="G37" s="1018"/>
    </row>
    <row r="38" spans="1:7" s="719" customFormat="1" ht="13.5" customHeight="1">
      <c r="A38" s="1030" t="s">
        <v>1974</v>
      </c>
      <c r="B38" s="2441">
        <v>0</v>
      </c>
      <c r="C38" s="2441">
        <v>0</v>
      </c>
      <c r="D38" s="2441">
        <v>0</v>
      </c>
      <c r="E38" s="2441"/>
      <c r="F38" s="1018"/>
      <c r="G38" s="1018"/>
    </row>
    <row r="39" spans="1:7" s="719" customFormat="1" ht="13.5" customHeight="1">
      <c r="A39" s="1029" t="s">
        <v>1975</v>
      </c>
      <c r="B39" s="2441">
        <v>0</v>
      </c>
      <c r="C39" s="2441">
        <v>0</v>
      </c>
      <c r="D39" s="2441">
        <v>0</v>
      </c>
      <c r="E39" s="2441"/>
      <c r="F39" s="1018"/>
      <c r="G39" s="1018"/>
    </row>
    <row r="40" spans="1:7" s="719" customFormat="1" ht="13.5" customHeight="1">
      <c r="A40" s="1029" t="s">
        <v>1976</v>
      </c>
      <c r="B40" s="2441">
        <v>8</v>
      </c>
      <c r="C40" s="2441">
        <v>8</v>
      </c>
      <c r="D40" s="1019">
        <v>8</v>
      </c>
      <c r="E40" s="1019"/>
      <c r="F40" s="1019"/>
      <c r="G40" s="1019"/>
    </row>
    <row r="41" spans="1:7" s="719" customFormat="1" ht="13.5" customHeight="1">
      <c r="A41" s="1030" t="s">
        <v>1977</v>
      </c>
      <c r="B41" s="1019">
        <v>3</v>
      </c>
      <c r="C41" s="1019">
        <v>3</v>
      </c>
      <c r="D41" s="1019">
        <v>3</v>
      </c>
      <c r="E41" s="1019"/>
      <c r="F41" s="1019"/>
      <c r="G41" s="1019"/>
    </row>
    <row r="42" spans="1:7" s="719" customFormat="1" ht="13.5" customHeight="1">
      <c r="A42" s="1029" t="s">
        <v>1978</v>
      </c>
      <c r="B42" s="1019">
        <v>7</v>
      </c>
      <c r="C42" s="1021">
        <v>7</v>
      </c>
      <c r="D42" s="1019">
        <v>7</v>
      </c>
      <c r="E42" s="1019"/>
      <c r="F42" s="1019"/>
      <c r="G42" s="1021"/>
    </row>
    <row r="43" spans="1:7" s="719" customFormat="1" ht="13.5" customHeight="1">
      <c r="A43" s="1030" t="s">
        <v>1979</v>
      </c>
      <c r="B43" s="2441">
        <v>9</v>
      </c>
      <c r="C43" s="2441">
        <v>9</v>
      </c>
      <c r="D43" s="2441">
        <v>7</v>
      </c>
      <c r="E43" s="2441"/>
      <c r="F43" s="1018"/>
      <c r="G43" s="1018"/>
    </row>
    <row r="44" spans="1:7" s="719" customFormat="1" ht="13.5" customHeight="1">
      <c r="A44" s="1030" t="s">
        <v>1980</v>
      </c>
      <c r="B44" s="1019">
        <v>4</v>
      </c>
      <c r="C44" s="1019">
        <v>4</v>
      </c>
      <c r="D44" s="2441">
        <v>4</v>
      </c>
      <c r="E44" s="2441"/>
      <c r="F44" s="1018"/>
      <c r="G44" s="1018"/>
    </row>
    <row r="45" spans="1:7" s="719" customFormat="1" ht="13.5" customHeight="1">
      <c r="A45" s="1030" t="s">
        <v>1981</v>
      </c>
      <c r="B45" s="1019">
        <v>4</v>
      </c>
      <c r="C45" s="1019">
        <v>4</v>
      </c>
      <c r="D45" s="1019">
        <v>3</v>
      </c>
      <c r="E45" s="1019"/>
      <c r="F45" s="1019"/>
      <c r="G45" s="1019"/>
    </row>
    <row r="46" spans="1:7" s="719" customFormat="1" ht="13.5" customHeight="1">
      <c r="A46" s="1030" t="s">
        <v>1982</v>
      </c>
      <c r="B46" s="2441">
        <v>26</v>
      </c>
      <c r="C46" s="2441">
        <v>19</v>
      </c>
      <c r="D46" s="2441">
        <v>20</v>
      </c>
      <c r="E46" s="2441"/>
      <c r="F46" s="1018"/>
      <c r="G46" s="1018"/>
    </row>
    <row r="47" spans="1:7" s="719" customFormat="1" ht="13.5" customHeight="1">
      <c r="A47" s="1030" t="s">
        <v>1983</v>
      </c>
      <c r="B47" s="2441">
        <v>6</v>
      </c>
      <c r="C47" s="2441">
        <v>6</v>
      </c>
      <c r="D47" s="2441">
        <v>6</v>
      </c>
      <c r="E47" s="2441"/>
      <c r="F47" s="1018"/>
      <c r="G47" s="1018"/>
    </row>
    <row r="48" spans="1:7" s="719" customFormat="1" ht="13.5" customHeight="1">
      <c r="A48" s="1030" t="s">
        <v>1984</v>
      </c>
      <c r="B48" s="2441">
        <v>7</v>
      </c>
      <c r="C48" s="2441">
        <v>6</v>
      </c>
      <c r="D48" s="2441">
        <v>7</v>
      </c>
      <c r="E48" s="2441"/>
      <c r="F48" s="1018"/>
      <c r="G48" s="1018"/>
    </row>
    <row r="49" spans="1:7" s="719" customFormat="1" ht="13.5" customHeight="1">
      <c r="A49" s="1030" t="s">
        <v>1985</v>
      </c>
      <c r="B49" s="2441">
        <v>1</v>
      </c>
      <c r="C49" s="2441">
        <v>1</v>
      </c>
      <c r="D49" s="2441">
        <v>1</v>
      </c>
      <c r="E49" s="2441"/>
      <c r="F49" s="1018"/>
      <c r="G49" s="1018"/>
    </row>
    <row r="50" spans="1:7" s="719" customFormat="1" ht="13.5" customHeight="1">
      <c r="A50" s="1022" t="s">
        <v>1986</v>
      </c>
      <c r="B50" s="2441">
        <v>0</v>
      </c>
      <c r="C50" s="1021">
        <v>0</v>
      </c>
      <c r="D50" s="1021">
        <v>0</v>
      </c>
      <c r="E50" s="1021"/>
      <c r="F50" s="1018"/>
      <c r="G50" s="1021"/>
    </row>
    <row r="51" spans="1:7" s="719" customFormat="1" ht="13.5" customHeight="1">
      <c r="A51" s="1022" t="s">
        <v>1987</v>
      </c>
      <c r="B51" s="2441">
        <v>1</v>
      </c>
      <c r="C51" s="1031">
        <v>1</v>
      </c>
      <c r="D51" s="2441">
        <v>1</v>
      </c>
      <c r="E51" s="2441"/>
      <c r="F51" s="1018"/>
      <c r="G51" s="1021"/>
    </row>
    <row r="52" spans="1:7" s="719" customFormat="1" ht="13.5" customHeight="1">
      <c r="A52" s="1030" t="s">
        <v>1988</v>
      </c>
      <c r="B52" s="2441">
        <v>0</v>
      </c>
      <c r="C52" s="1021">
        <v>0</v>
      </c>
      <c r="D52" s="1021">
        <v>0</v>
      </c>
      <c r="E52" s="1021"/>
      <c r="F52" s="1018"/>
      <c r="G52" s="1018"/>
    </row>
    <row r="53" spans="1:7" s="719" customFormat="1" ht="13.5" customHeight="1">
      <c r="A53" s="1030" t="s">
        <v>1989</v>
      </c>
      <c r="B53" s="1019">
        <v>8</v>
      </c>
      <c r="C53" s="1019">
        <v>10</v>
      </c>
      <c r="D53" s="1019">
        <v>10</v>
      </c>
      <c r="E53" s="1019"/>
      <c r="F53" s="1019"/>
      <c r="G53" s="1019"/>
    </row>
    <row r="54" spans="1:7" s="719" customFormat="1" ht="13.5" customHeight="1" thickBot="1">
      <c r="A54" s="1032" t="s">
        <v>1990</v>
      </c>
      <c r="B54" s="2445">
        <v>8</v>
      </c>
      <c r="C54" s="1023">
        <v>9</v>
      </c>
      <c r="D54" s="1023">
        <v>7</v>
      </c>
      <c r="E54" s="2441"/>
      <c r="F54" s="1018"/>
      <c r="G54" s="1018"/>
    </row>
    <row r="55" spans="1:7" s="719" customFormat="1" ht="13.5" customHeight="1">
      <c r="A55" s="1751" t="s">
        <v>2862</v>
      </c>
      <c r="B55" s="1749"/>
      <c r="C55" s="1749"/>
      <c r="D55" s="1861"/>
      <c r="E55" s="1019"/>
      <c r="F55" s="1749"/>
      <c r="G55" s="1749"/>
    </row>
    <row r="56" spans="1:7" ht="14.25" customHeight="1">
      <c r="A56" s="1024" t="s">
        <v>3503</v>
      </c>
      <c r="B56" s="1025"/>
      <c r="C56" s="1025"/>
      <c r="D56" s="1025"/>
      <c r="E56" s="1025"/>
      <c r="F56" s="1025"/>
      <c r="G56" s="763"/>
    </row>
    <row r="57" spans="1:7" s="719" customFormat="1" ht="13.5" customHeight="1">
      <c r="A57" s="717"/>
      <c r="B57" s="717"/>
      <c r="C57" s="717"/>
      <c r="D57" s="687" t="s">
        <v>3502</v>
      </c>
      <c r="E57" s="717"/>
      <c r="F57" s="717"/>
      <c r="G57" s="717"/>
    </row>
    <row r="58" spans="1:7" s="719" customFormat="1" ht="13.5" customHeight="1">
      <c r="A58" s="717"/>
      <c r="B58" s="717"/>
      <c r="C58" s="717"/>
      <c r="D58" s="717"/>
      <c r="E58" s="717"/>
      <c r="F58" s="717"/>
      <c r="G58" s="717"/>
    </row>
    <row r="59" spans="1:7" s="719" customFormat="1" ht="14.25" customHeight="1">
      <c r="A59" s="717"/>
      <c r="B59" s="717"/>
      <c r="C59" s="717"/>
      <c r="D59" s="717"/>
      <c r="E59" s="717"/>
      <c r="F59" s="717"/>
      <c r="G59" s="717"/>
    </row>
    <row r="60" spans="1:7" s="719" customFormat="1" ht="14.25" customHeight="1">
      <c r="A60" s="717"/>
      <c r="B60" s="717"/>
      <c r="C60" s="717"/>
      <c r="D60" s="717"/>
      <c r="E60" s="717"/>
      <c r="F60" s="717"/>
      <c r="G60" s="717"/>
    </row>
    <row r="61" spans="1:7" s="719" customFormat="1" ht="14.25" customHeight="1">
      <c r="A61" s="717"/>
      <c r="C61" s="717"/>
      <c r="D61" s="717"/>
      <c r="E61" s="717"/>
      <c r="F61" s="717"/>
      <c r="G61" s="717"/>
    </row>
    <row r="62" spans="1:7" s="719" customFormat="1" ht="14.25" customHeight="1">
      <c r="A62" s="717"/>
      <c r="C62" s="717"/>
      <c r="D62" s="717"/>
      <c r="E62" s="717"/>
      <c r="F62" s="717"/>
      <c r="G62" s="717"/>
    </row>
    <row r="63" spans="1:7" s="719" customFormat="1" ht="14.25" customHeight="1">
      <c r="A63" s="717"/>
      <c r="C63" s="717"/>
      <c r="D63" s="678"/>
      <c r="E63" s="717"/>
      <c r="F63" s="717"/>
      <c r="G63" s="717"/>
    </row>
    <row r="64" spans="1:7" s="719" customFormat="1" ht="14.25" customHeight="1">
      <c r="A64" s="717"/>
      <c r="C64" s="717"/>
      <c r="D64" s="717"/>
      <c r="E64" s="717"/>
      <c r="F64" s="717"/>
      <c r="G64" s="717"/>
    </row>
    <row r="65" spans="1:7" s="719" customFormat="1" ht="14.25" customHeight="1">
      <c r="A65" s="717"/>
      <c r="C65" s="717"/>
      <c r="D65" s="717"/>
      <c r="E65" s="717"/>
      <c r="F65" s="717"/>
      <c r="G65" s="717"/>
    </row>
    <row r="66" spans="1:7" s="719" customFormat="1" ht="14.25" customHeight="1">
      <c r="A66" s="717"/>
      <c r="C66" s="717"/>
      <c r="D66" s="717"/>
      <c r="E66" s="717"/>
      <c r="F66" s="717"/>
      <c r="G66" s="717"/>
    </row>
    <row r="67" spans="1:7" s="719" customFormat="1" ht="14.25" customHeight="1">
      <c r="A67" s="717"/>
      <c r="C67" s="717"/>
      <c r="D67" s="717"/>
      <c r="E67" s="717"/>
      <c r="F67" s="717"/>
      <c r="G67" s="717"/>
    </row>
    <row r="68" spans="1:7" s="719" customFormat="1" ht="14.25" customHeight="1">
      <c r="A68" s="717"/>
      <c r="C68" s="717"/>
      <c r="D68" s="717"/>
      <c r="E68" s="717"/>
      <c r="F68" s="717"/>
      <c r="G68" s="717"/>
    </row>
    <row r="69" spans="1:7" s="719" customFormat="1" ht="18" customHeight="1">
      <c r="A69" s="717"/>
      <c r="C69" s="717"/>
      <c r="D69" s="717"/>
      <c r="E69" s="717"/>
      <c r="F69" s="717"/>
      <c r="G69" s="717"/>
    </row>
    <row r="70" spans="1:7" s="719" customFormat="1" ht="18" customHeight="1">
      <c r="A70" s="717"/>
      <c r="C70" s="717"/>
      <c r="D70" s="717"/>
      <c r="E70" s="717"/>
      <c r="F70" s="717"/>
      <c r="G70" s="717"/>
    </row>
    <row r="71" spans="1:7" s="719" customFormat="1" ht="18" customHeight="1">
      <c r="A71" s="717"/>
      <c r="C71" s="717"/>
      <c r="D71" s="717"/>
      <c r="E71" s="717"/>
      <c r="F71" s="717"/>
      <c r="G71" s="717"/>
    </row>
    <row r="72" spans="1:7" s="719" customFormat="1" ht="18" customHeight="1">
      <c r="A72" s="717"/>
      <c r="C72" s="717"/>
      <c r="D72" s="717"/>
      <c r="E72" s="717"/>
      <c r="F72" s="717"/>
      <c r="G72" s="717"/>
    </row>
    <row r="73" spans="1:7" s="719" customFormat="1" ht="18" customHeight="1">
      <c r="A73" s="717"/>
      <c r="C73" s="717"/>
      <c r="D73" s="717"/>
      <c r="E73" s="717"/>
      <c r="F73" s="717"/>
      <c r="G73" s="717"/>
    </row>
    <row r="74" spans="1:7" s="719" customFormat="1" ht="18" customHeight="1">
      <c r="A74" s="717"/>
      <c r="C74" s="717"/>
      <c r="D74" s="717"/>
      <c r="E74" s="717"/>
      <c r="F74" s="717"/>
      <c r="G74" s="717"/>
    </row>
    <row r="75" spans="1:7" s="719" customFormat="1" ht="18" customHeight="1">
      <c r="A75" s="717"/>
      <c r="C75" s="717"/>
      <c r="D75" s="717"/>
      <c r="E75" s="717"/>
      <c r="F75" s="717"/>
      <c r="G75" s="717"/>
    </row>
    <row r="76" spans="1:7" s="719" customFormat="1" ht="18" customHeight="1">
      <c r="A76" s="717"/>
      <c r="C76" s="717"/>
      <c r="D76" s="717"/>
      <c r="E76" s="717"/>
      <c r="F76" s="717"/>
      <c r="G76" s="717"/>
    </row>
    <row r="77" spans="1:7" s="719" customFormat="1" ht="18" customHeight="1">
      <c r="A77" s="717"/>
      <c r="C77" s="717"/>
      <c r="D77" s="717"/>
      <c r="E77" s="717"/>
      <c r="F77" s="717"/>
      <c r="G77" s="717"/>
    </row>
    <row r="78" spans="1:7" s="719" customFormat="1" ht="18" customHeight="1">
      <c r="A78" s="717"/>
      <c r="C78" s="717"/>
      <c r="D78" s="717"/>
      <c r="E78" s="717"/>
      <c r="F78" s="717"/>
      <c r="G78" s="717"/>
    </row>
    <row r="79" spans="1:7" s="719" customFormat="1" ht="18" customHeight="1">
      <c r="A79" s="717"/>
      <c r="C79" s="717"/>
      <c r="D79" s="717"/>
      <c r="E79" s="717"/>
      <c r="F79" s="717"/>
      <c r="G79" s="717"/>
    </row>
    <row r="80" spans="1:7" s="719" customFormat="1" ht="18" customHeight="1">
      <c r="A80" s="717"/>
      <c r="C80" s="717"/>
      <c r="D80" s="717"/>
      <c r="E80" s="717"/>
      <c r="F80" s="717"/>
      <c r="G80" s="717"/>
    </row>
    <row r="81" spans="1:7" s="719" customFormat="1" ht="18" customHeight="1">
      <c r="A81" s="717"/>
      <c r="C81" s="717"/>
      <c r="D81" s="717"/>
      <c r="E81" s="717"/>
      <c r="F81" s="717"/>
      <c r="G81" s="717"/>
    </row>
  </sheetData>
  <sheetProtection/>
  <printOptions/>
  <pageMargins left="0.6692913385826772" right="0.35433070866141736" top="0.6692913385826772" bottom="0.5118110236220472" header="0.35433070866141736" footer="0.5118110236220472"/>
  <pageSetup horizontalDpi="600" verticalDpi="600" orientation="portrait" paperSize="9" r:id="rId1"/>
  <headerFooter alignWithMargins="0">
    <oddFooter>&amp;C-28-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75"/>
  <sheetViews>
    <sheetView showGridLines="0" zoomScalePageLayoutView="0" workbookViewId="0" topLeftCell="A1">
      <selection activeCell="K8" sqref="K8"/>
    </sheetView>
  </sheetViews>
  <sheetFormatPr defaultColWidth="6.625" defaultRowHeight="18" customHeight="1"/>
  <cols>
    <col min="1" max="1" width="31.00390625" style="764" customWidth="1"/>
    <col min="2" max="2" width="9.75390625" style="761" customWidth="1"/>
    <col min="3" max="7" width="9.75390625" style="764" customWidth="1"/>
    <col min="8" max="249" width="6.625" style="761" customWidth="1"/>
    <col min="250" max="16384" width="6.625" style="761" customWidth="1"/>
  </cols>
  <sheetData>
    <row r="1" spans="1:7" s="719" customFormat="1" ht="18" customHeight="1">
      <c r="A1" s="865" t="s">
        <v>2865</v>
      </c>
      <c r="B1" s="1034"/>
      <c r="C1" s="1034"/>
      <c r="D1" s="1034"/>
      <c r="E1" s="1034"/>
      <c r="F1" s="1034"/>
      <c r="G1" s="1034"/>
    </row>
    <row r="2" spans="1:7" s="719" customFormat="1" ht="12" customHeight="1">
      <c r="A2" s="865"/>
      <c r="B2" s="1034"/>
      <c r="C2" s="1034"/>
      <c r="D2" s="1034"/>
      <c r="E2" s="1034"/>
      <c r="F2" s="1034"/>
      <c r="G2" s="1034"/>
    </row>
    <row r="3" spans="2:7" s="719" customFormat="1" ht="13.5" customHeight="1" thickBot="1">
      <c r="B3" s="1019"/>
      <c r="C3" s="1019"/>
      <c r="D3" s="1019"/>
      <c r="E3" s="1019"/>
      <c r="F3" s="1019"/>
      <c r="G3" s="1019" t="s">
        <v>3508</v>
      </c>
    </row>
    <row r="4" spans="1:7" s="719" customFormat="1" ht="18" customHeight="1" thickBot="1">
      <c r="A4" s="1009" t="s">
        <v>1991</v>
      </c>
      <c r="B4" s="1010" t="s">
        <v>173</v>
      </c>
      <c r="C4" s="1011" t="s">
        <v>1992</v>
      </c>
      <c r="D4" s="1011" t="s">
        <v>126</v>
      </c>
      <c r="E4" s="1011" t="s">
        <v>62</v>
      </c>
      <c r="F4" s="1225" t="s">
        <v>63</v>
      </c>
      <c r="G4" s="1225" t="s">
        <v>3504</v>
      </c>
    </row>
    <row r="5" spans="1:7" s="719" customFormat="1" ht="13.5" customHeight="1">
      <c r="A5" s="966" t="s">
        <v>1993</v>
      </c>
      <c r="B5" s="1013">
        <v>4837</v>
      </c>
      <c r="C5" s="1013">
        <v>4633</v>
      </c>
      <c r="D5" s="1013">
        <v>4536</v>
      </c>
      <c r="E5" s="1013">
        <v>4622</v>
      </c>
      <c r="F5" s="1014">
        <v>4954</v>
      </c>
      <c r="G5" s="1014">
        <v>5374</v>
      </c>
    </row>
    <row r="6" spans="1:7" s="719" customFormat="1" ht="13.5" customHeight="1">
      <c r="A6" s="1015" t="s">
        <v>1945</v>
      </c>
      <c r="B6" s="1019" t="s">
        <v>1994</v>
      </c>
      <c r="C6" s="1019" t="s">
        <v>1994</v>
      </c>
      <c r="D6" s="1018">
        <v>1040</v>
      </c>
      <c r="E6" s="1018">
        <v>1023</v>
      </c>
      <c r="F6" s="1018">
        <v>1028</v>
      </c>
      <c r="G6" s="2441">
        <v>1137</v>
      </c>
    </row>
    <row r="7" spans="1:7" s="719" customFormat="1" ht="13.5" customHeight="1">
      <c r="A7" s="932" t="s">
        <v>1995</v>
      </c>
      <c r="B7" s="1019">
        <v>0</v>
      </c>
      <c r="C7" s="1019">
        <v>0</v>
      </c>
      <c r="D7" s="1019">
        <v>0</v>
      </c>
      <c r="E7" s="1019">
        <v>0</v>
      </c>
      <c r="F7" s="1019">
        <v>0</v>
      </c>
      <c r="G7" s="1019" t="s">
        <v>3505</v>
      </c>
    </row>
    <row r="8" spans="1:7" s="719" customFormat="1" ht="13.5" customHeight="1">
      <c r="A8" s="932" t="s">
        <v>1996</v>
      </c>
      <c r="B8" s="1019">
        <v>233</v>
      </c>
      <c r="C8" s="1019">
        <v>257</v>
      </c>
      <c r="D8" s="1018">
        <v>201</v>
      </c>
      <c r="E8" s="1018">
        <v>195</v>
      </c>
      <c r="F8" s="1018">
        <v>180</v>
      </c>
      <c r="G8" s="2441">
        <v>179</v>
      </c>
    </row>
    <row r="9" spans="1:7" s="719" customFormat="1" ht="13.5" customHeight="1">
      <c r="A9" s="932" t="s">
        <v>1997</v>
      </c>
      <c r="B9" s="1019">
        <v>264</v>
      </c>
      <c r="C9" s="1019">
        <v>278</v>
      </c>
      <c r="D9" s="1018">
        <v>317</v>
      </c>
      <c r="E9" s="1018">
        <v>296</v>
      </c>
      <c r="F9" s="1018">
        <v>315</v>
      </c>
      <c r="G9" s="2441">
        <v>300</v>
      </c>
    </row>
    <row r="10" spans="1:7" s="719" customFormat="1" ht="13.5" customHeight="1">
      <c r="A10" s="932" t="s">
        <v>1998</v>
      </c>
      <c r="B10" s="1019">
        <v>76</v>
      </c>
      <c r="C10" s="1019">
        <v>62</v>
      </c>
      <c r="D10" s="1018">
        <v>49</v>
      </c>
      <c r="E10" s="1018">
        <v>64</v>
      </c>
      <c r="F10" s="1018">
        <v>88</v>
      </c>
      <c r="G10" s="2441">
        <v>56</v>
      </c>
    </row>
    <row r="11" spans="1:7" s="719" customFormat="1" ht="13.5" customHeight="1">
      <c r="A11" s="932" t="s">
        <v>1999</v>
      </c>
      <c r="B11" s="1019">
        <v>64</v>
      </c>
      <c r="C11" s="1019">
        <v>55</v>
      </c>
      <c r="D11" s="1018">
        <v>52</v>
      </c>
      <c r="E11" s="1018">
        <v>49</v>
      </c>
      <c r="F11" s="1018">
        <v>49</v>
      </c>
      <c r="G11" s="2441">
        <v>43</v>
      </c>
    </row>
    <row r="12" spans="1:7" s="719" customFormat="1" ht="13.5" customHeight="1">
      <c r="A12" s="932" t="s">
        <v>2000</v>
      </c>
      <c r="B12" s="1019">
        <v>22</v>
      </c>
      <c r="C12" s="1019">
        <v>27</v>
      </c>
      <c r="D12" s="1018">
        <v>121</v>
      </c>
      <c r="E12" s="1018">
        <v>122</v>
      </c>
      <c r="F12" s="1018">
        <v>124</v>
      </c>
      <c r="G12" s="2441">
        <v>147</v>
      </c>
    </row>
    <row r="13" spans="1:7" s="719" customFormat="1" ht="13.5" customHeight="1">
      <c r="A13" s="932" t="s">
        <v>2001</v>
      </c>
      <c r="B13" s="1019">
        <v>0</v>
      </c>
      <c r="C13" s="1019">
        <v>0</v>
      </c>
      <c r="D13" s="1018">
        <v>0</v>
      </c>
      <c r="E13" s="1018">
        <v>0</v>
      </c>
      <c r="F13" s="1018">
        <v>0</v>
      </c>
      <c r="G13" s="2441">
        <v>45</v>
      </c>
    </row>
    <row r="14" spans="1:7" s="719" customFormat="1" ht="13.5" customHeight="1">
      <c r="A14" s="1015" t="s">
        <v>3414</v>
      </c>
      <c r="B14" s="1019">
        <v>179</v>
      </c>
      <c r="C14" s="1019">
        <v>161</v>
      </c>
      <c r="D14" s="1019">
        <v>162</v>
      </c>
      <c r="E14" s="1019">
        <v>176</v>
      </c>
      <c r="F14" s="1019">
        <v>252</v>
      </c>
      <c r="G14" s="1019">
        <v>225</v>
      </c>
    </row>
    <row r="15" spans="1:7" s="719" customFormat="1" ht="13.5" customHeight="1">
      <c r="A15" s="932" t="s">
        <v>2002</v>
      </c>
      <c r="B15" s="1019">
        <v>254</v>
      </c>
      <c r="C15" s="1019">
        <v>242</v>
      </c>
      <c r="D15" s="1019">
        <v>244</v>
      </c>
      <c r="E15" s="1019">
        <v>248</v>
      </c>
      <c r="F15" s="1019">
        <v>263</v>
      </c>
      <c r="G15" s="1019">
        <v>483</v>
      </c>
    </row>
    <row r="16" spans="1:7" s="719" customFormat="1" ht="13.5" customHeight="1">
      <c r="A16" s="1015" t="s">
        <v>1955</v>
      </c>
      <c r="B16" s="1019">
        <v>148</v>
      </c>
      <c r="C16" s="1019">
        <v>139</v>
      </c>
      <c r="D16" s="1019">
        <v>118</v>
      </c>
      <c r="E16" s="1019">
        <v>123</v>
      </c>
      <c r="F16" s="1019">
        <v>81</v>
      </c>
      <c r="G16" s="1019">
        <v>79</v>
      </c>
    </row>
    <row r="17" spans="1:7" s="719" customFormat="1" ht="13.5" customHeight="1">
      <c r="A17" s="932" t="s">
        <v>2003</v>
      </c>
      <c r="B17" s="1019">
        <v>252</v>
      </c>
      <c r="C17" s="1019">
        <v>229</v>
      </c>
      <c r="D17" s="1018">
        <v>225</v>
      </c>
      <c r="E17" s="1018">
        <v>250</v>
      </c>
      <c r="F17" s="1018">
        <v>232</v>
      </c>
      <c r="G17" s="2441">
        <v>220</v>
      </c>
    </row>
    <row r="18" spans="1:7" s="719" customFormat="1" ht="13.5" customHeight="1">
      <c r="A18" s="932" t="s">
        <v>2004</v>
      </c>
      <c r="B18" s="1019">
        <v>79</v>
      </c>
      <c r="C18" s="1019">
        <v>84</v>
      </c>
      <c r="D18" s="1018">
        <v>88</v>
      </c>
      <c r="E18" s="1018">
        <v>87</v>
      </c>
      <c r="F18" s="1018">
        <v>92</v>
      </c>
      <c r="G18" s="2441">
        <v>93</v>
      </c>
    </row>
    <row r="19" spans="1:7" s="719" customFormat="1" ht="13.5" customHeight="1">
      <c r="A19" s="932" t="s">
        <v>2005</v>
      </c>
      <c r="B19" s="1019" t="s">
        <v>1994</v>
      </c>
      <c r="C19" s="1019" t="s">
        <v>1994</v>
      </c>
      <c r="D19" s="1019">
        <v>223</v>
      </c>
      <c r="E19" s="1019">
        <v>246</v>
      </c>
      <c r="F19" s="1019">
        <v>269</v>
      </c>
      <c r="G19" s="1019">
        <v>260</v>
      </c>
    </row>
    <row r="20" spans="1:7" s="719" customFormat="1" ht="13.5" customHeight="1">
      <c r="A20" s="932" t="s">
        <v>2006</v>
      </c>
      <c r="B20" s="1019">
        <v>333</v>
      </c>
      <c r="C20" s="1019">
        <v>308</v>
      </c>
      <c r="D20" s="1018">
        <v>291</v>
      </c>
      <c r="E20" s="1018">
        <v>320</v>
      </c>
      <c r="F20" s="1018">
        <v>336</v>
      </c>
      <c r="G20" s="2441">
        <v>337</v>
      </c>
    </row>
    <row r="21" spans="1:7" s="719" customFormat="1" ht="13.5" customHeight="1">
      <c r="A21" s="932" t="s">
        <v>2007</v>
      </c>
      <c r="B21" s="1019">
        <v>943</v>
      </c>
      <c r="C21" s="1019">
        <v>840</v>
      </c>
      <c r="D21" s="1018">
        <v>824</v>
      </c>
      <c r="E21" s="1018">
        <v>903</v>
      </c>
      <c r="F21" s="1018">
        <v>1175</v>
      </c>
      <c r="G21" s="2441">
        <v>1298</v>
      </c>
    </row>
    <row r="22" spans="1:7" s="719" customFormat="1" ht="13.5" customHeight="1">
      <c r="A22" s="932" t="s">
        <v>2008</v>
      </c>
      <c r="B22" s="1019" t="s">
        <v>1994</v>
      </c>
      <c r="C22" s="1019" t="s">
        <v>1994</v>
      </c>
      <c r="D22" s="1018">
        <v>0</v>
      </c>
      <c r="E22" s="1018">
        <v>0</v>
      </c>
      <c r="F22" s="1018">
        <v>0</v>
      </c>
      <c r="G22" s="2441">
        <v>0</v>
      </c>
    </row>
    <row r="23" spans="1:7" s="719" customFormat="1" ht="13.5" customHeight="1">
      <c r="A23" s="1022" t="s">
        <v>1962</v>
      </c>
      <c r="B23" s="1019">
        <v>0</v>
      </c>
      <c r="C23" s="1019">
        <v>0</v>
      </c>
      <c r="D23" s="1018">
        <v>0</v>
      </c>
      <c r="E23" s="1018">
        <v>0</v>
      </c>
      <c r="F23" s="1018">
        <v>0</v>
      </c>
      <c r="G23" s="2441">
        <v>0</v>
      </c>
    </row>
    <row r="24" spans="1:7" s="719" customFormat="1" ht="13.5" customHeight="1">
      <c r="A24" s="932" t="s">
        <v>2009</v>
      </c>
      <c r="B24" s="1019">
        <v>106</v>
      </c>
      <c r="C24" s="1019">
        <v>97</v>
      </c>
      <c r="D24" s="1018">
        <v>108</v>
      </c>
      <c r="E24" s="1018">
        <v>103</v>
      </c>
      <c r="F24" s="1018">
        <v>132</v>
      </c>
      <c r="G24" s="2441">
        <v>155</v>
      </c>
    </row>
    <row r="25" spans="1:7" s="719" customFormat="1" ht="13.5" customHeight="1">
      <c r="A25" s="932" t="s">
        <v>2010</v>
      </c>
      <c r="B25" s="1019" t="s">
        <v>1994</v>
      </c>
      <c r="C25" s="1019" t="s">
        <v>1994</v>
      </c>
      <c r="D25" s="1019">
        <v>68</v>
      </c>
      <c r="E25" s="1019">
        <v>69</v>
      </c>
      <c r="F25" s="1019">
        <v>64</v>
      </c>
      <c r="G25" s="1019">
        <v>64</v>
      </c>
    </row>
    <row r="26" spans="1:7" s="719" customFormat="1" ht="13.5" customHeight="1" thickBot="1">
      <c r="A26" s="933" t="s">
        <v>2011</v>
      </c>
      <c r="B26" s="1035">
        <v>467</v>
      </c>
      <c r="C26" s="1035">
        <v>426</v>
      </c>
      <c r="D26" s="1023">
        <v>405</v>
      </c>
      <c r="E26" s="1023">
        <v>348</v>
      </c>
      <c r="F26" s="1023">
        <v>274</v>
      </c>
      <c r="G26" s="1023">
        <v>253</v>
      </c>
    </row>
    <row r="27" spans="1:7" ht="13.5" customHeight="1">
      <c r="A27" s="1024"/>
      <c r="B27" s="934"/>
      <c r="C27" s="934"/>
      <c r="D27" s="934"/>
      <c r="E27" s="934"/>
      <c r="F27" s="934"/>
      <c r="G27" s="763"/>
    </row>
    <row r="28" spans="1:7" ht="13.5" customHeight="1" thickBot="1">
      <c r="A28" s="1036"/>
      <c r="B28" s="934"/>
      <c r="C28" s="934"/>
      <c r="D28" s="934"/>
      <c r="E28" s="934"/>
      <c r="F28" s="934"/>
      <c r="G28" s="763"/>
    </row>
    <row r="29" spans="1:7" s="719" customFormat="1" ht="18" customHeight="1" thickBot="1">
      <c r="A29" s="1009" t="s">
        <v>1991</v>
      </c>
      <c r="B29" s="1011" t="s">
        <v>2358</v>
      </c>
      <c r="C29" s="1012" t="s">
        <v>254</v>
      </c>
      <c r="D29" s="1012" t="s">
        <v>176</v>
      </c>
      <c r="E29" s="1028"/>
      <c r="F29" s="1027"/>
      <c r="G29" s="1028"/>
    </row>
    <row r="30" spans="1:7" s="719" customFormat="1" ht="13.5" customHeight="1">
      <c r="A30" s="966" t="s">
        <v>1993</v>
      </c>
      <c r="B30" s="1014">
        <v>5283</v>
      </c>
      <c r="C30" s="1014">
        <v>4977</v>
      </c>
      <c r="D30" s="1014">
        <f>SUM(D31:D54)</f>
        <v>4889</v>
      </c>
      <c r="E30" s="1013"/>
      <c r="F30" s="1013"/>
      <c r="G30" s="1013"/>
    </row>
    <row r="31" spans="1:7" s="719" customFormat="1" ht="13.5" customHeight="1">
      <c r="A31" s="1029" t="s">
        <v>2012</v>
      </c>
      <c r="B31" s="1019">
        <v>1160</v>
      </c>
      <c r="C31" s="2441">
        <v>1130</v>
      </c>
      <c r="D31" s="2441">
        <v>1175</v>
      </c>
      <c r="E31" s="2441"/>
      <c r="F31" s="1018"/>
      <c r="G31" s="1018"/>
    </row>
    <row r="32" spans="1:7" s="719" customFormat="1" ht="13.5" customHeight="1">
      <c r="A32" s="1029" t="s">
        <v>1968</v>
      </c>
      <c r="B32" s="2441">
        <v>13</v>
      </c>
      <c r="C32" s="1019">
        <v>12</v>
      </c>
      <c r="D32" s="1019">
        <v>18</v>
      </c>
      <c r="E32" s="1019"/>
      <c r="F32" s="1019"/>
      <c r="G32" s="1019"/>
    </row>
    <row r="33" spans="1:7" s="719" customFormat="1" ht="13.5" customHeight="1">
      <c r="A33" s="1030" t="s">
        <v>1969</v>
      </c>
      <c r="B33" s="2441">
        <v>170</v>
      </c>
      <c r="C33" s="2441">
        <v>165</v>
      </c>
      <c r="D33" s="2441">
        <v>171</v>
      </c>
      <c r="E33" s="2441"/>
      <c r="F33" s="1018"/>
      <c r="G33" s="1018"/>
    </row>
    <row r="34" spans="1:7" s="719" customFormat="1" ht="13.5" customHeight="1">
      <c r="A34" s="1030" t="s">
        <v>2013</v>
      </c>
      <c r="B34" s="2441">
        <v>267</v>
      </c>
      <c r="C34" s="2441">
        <v>279</v>
      </c>
      <c r="D34" s="2441">
        <v>280</v>
      </c>
      <c r="E34" s="2441"/>
      <c r="F34" s="1018"/>
      <c r="G34" s="1018"/>
    </row>
    <row r="35" spans="1:7" s="719" customFormat="1" ht="13.5" customHeight="1">
      <c r="A35" s="1030" t="s">
        <v>2014</v>
      </c>
      <c r="B35" s="2441">
        <v>93</v>
      </c>
      <c r="C35" s="2441">
        <v>77</v>
      </c>
      <c r="D35" s="2441">
        <v>52</v>
      </c>
      <c r="E35" s="2441"/>
      <c r="F35" s="1018"/>
      <c r="G35" s="1018"/>
    </row>
    <row r="36" spans="1:7" s="719" customFormat="1" ht="13.5" customHeight="1">
      <c r="A36" s="1030" t="s">
        <v>2015</v>
      </c>
      <c r="B36" s="2441">
        <v>43</v>
      </c>
      <c r="C36" s="2441">
        <v>41</v>
      </c>
      <c r="D36" s="2441">
        <v>32</v>
      </c>
      <c r="E36" s="2441"/>
      <c r="F36" s="1018"/>
      <c r="G36" s="1018"/>
    </row>
    <row r="37" spans="1:7" s="719" customFormat="1" ht="13.5" customHeight="1">
      <c r="A37" s="1030" t="s">
        <v>2016</v>
      </c>
      <c r="B37" s="2441">
        <v>148</v>
      </c>
      <c r="C37" s="2441">
        <v>146</v>
      </c>
      <c r="D37" s="2441">
        <v>136</v>
      </c>
      <c r="E37" s="2441"/>
      <c r="F37" s="1018"/>
      <c r="G37" s="1018"/>
    </row>
    <row r="38" spans="1:7" s="719" customFormat="1" ht="13.5" customHeight="1">
      <c r="A38" s="1030" t="s">
        <v>2017</v>
      </c>
      <c r="B38" s="2441">
        <v>0</v>
      </c>
      <c r="C38" s="2441">
        <v>0</v>
      </c>
      <c r="D38" s="2441">
        <v>0</v>
      </c>
      <c r="E38" s="2441"/>
      <c r="F38" s="1018"/>
      <c r="G38" s="1018"/>
    </row>
    <row r="39" spans="1:7" s="719" customFormat="1" ht="13.5" customHeight="1">
      <c r="A39" s="1029" t="s">
        <v>1975</v>
      </c>
      <c r="B39" s="1019">
        <v>0</v>
      </c>
      <c r="C39" s="2441">
        <v>0</v>
      </c>
      <c r="D39" s="2441">
        <v>0</v>
      </c>
      <c r="E39" s="2441"/>
      <c r="F39" s="1019"/>
      <c r="G39" s="1019"/>
    </row>
    <row r="40" spans="1:7" s="719" customFormat="1" ht="13.5" customHeight="1">
      <c r="A40" s="1029" t="s">
        <v>1976</v>
      </c>
      <c r="B40" s="1019">
        <v>185</v>
      </c>
      <c r="C40" s="1019">
        <v>161</v>
      </c>
      <c r="D40" s="1019">
        <v>154</v>
      </c>
      <c r="E40" s="1019"/>
      <c r="F40" s="1019"/>
      <c r="G40" s="1019"/>
    </row>
    <row r="41" spans="1:7" s="719" customFormat="1" ht="13.5" customHeight="1">
      <c r="A41" s="1030" t="s">
        <v>2018</v>
      </c>
      <c r="B41" s="2441">
        <v>489</v>
      </c>
      <c r="C41" s="1019">
        <v>449</v>
      </c>
      <c r="D41" s="1019">
        <v>435</v>
      </c>
      <c r="E41" s="1019"/>
      <c r="F41" s="1019"/>
      <c r="G41" s="1021"/>
    </row>
    <row r="42" spans="1:7" s="719" customFormat="1" ht="13.5" customHeight="1">
      <c r="A42" s="1029" t="s">
        <v>1978</v>
      </c>
      <c r="B42" s="1019">
        <v>73</v>
      </c>
      <c r="C42" s="1021">
        <v>77</v>
      </c>
      <c r="D42" s="2441">
        <v>75</v>
      </c>
      <c r="E42" s="2441"/>
      <c r="F42" s="1018"/>
      <c r="G42" s="1018"/>
    </row>
    <row r="43" spans="1:7" s="719" customFormat="1" ht="13.5" customHeight="1">
      <c r="A43" s="1030" t="s">
        <v>2019</v>
      </c>
      <c r="B43" s="1019">
        <v>181</v>
      </c>
      <c r="C43" s="1019">
        <v>174</v>
      </c>
      <c r="D43" s="2441">
        <v>153</v>
      </c>
      <c r="E43" s="2441"/>
      <c r="F43" s="1018"/>
      <c r="G43" s="1018"/>
    </row>
    <row r="44" spans="1:7" s="719" customFormat="1" ht="13.5" customHeight="1">
      <c r="A44" s="1030" t="s">
        <v>2020</v>
      </c>
      <c r="B44" s="2441">
        <v>97</v>
      </c>
      <c r="C44" s="1019">
        <v>110</v>
      </c>
      <c r="D44" s="1019">
        <v>102</v>
      </c>
      <c r="E44" s="1019"/>
      <c r="F44" s="1019"/>
      <c r="G44" s="1019"/>
    </row>
    <row r="45" spans="1:7" s="719" customFormat="1" ht="13.5" customHeight="1">
      <c r="A45" s="1030" t="s">
        <v>2021</v>
      </c>
      <c r="B45" s="2441">
        <v>241</v>
      </c>
      <c r="C45" s="2441">
        <v>227</v>
      </c>
      <c r="D45" s="2441">
        <v>224</v>
      </c>
      <c r="E45" s="2441"/>
      <c r="F45" s="1018"/>
      <c r="G45" s="1018"/>
    </row>
    <row r="46" spans="1:7" s="719" customFormat="1" ht="13.5" customHeight="1">
      <c r="A46" s="1030" t="s">
        <v>2022</v>
      </c>
      <c r="B46" s="2441">
        <v>393</v>
      </c>
      <c r="C46" s="2441">
        <v>302</v>
      </c>
      <c r="D46" s="2441">
        <v>271</v>
      </c>
      <c r="E46" s="2441"/>
      <c r="F46" s="1018"/>
      <c r="G46" s="1018"/>
    </row>
    <row r="47" spans="1:7" s="719" customFormat="1" ht="13.5" customHeight="1">
      <c r="A47" s="1030" t="s">
        <v>1983</v>
      </c>
      <c r="B47" s="2441">
        <v>394</v>
      </c>
      <c r="C47" s="2441">
        <v>360</v>
      </c>
      <c r="D47" s="2441">
        <v>356</v>
      </c>
      <c r="E47" s="2441"/>
      <c r="F47" s="1018"/>
      <c r="G47" s="1018"/>
    </row>
    <row r="48" spans="1:7" s="719" customFormat="1" ht="13.5" customHeight="1">
      <c r="A48" s="1030" t="s">
        <v>1984</v>
      </c>
      <c r="B48" s="2441">
        <v>859</v>
      </c>
      <c r="C48" s="2441">
        <v>785</v>
      </c>
      <c r="D48" s="2441">
        <v>784</v>
      </c>
      <c r="E48" s="2441"/>
      <c r="F48" s="1018"/>
      <c r="G48" s="1021"/>
    </row>
    <row r="49" spans="1:7" s="719" customFormat="1" ht="13.5" customHeight="1">
      <c r="A49" s="1030" t="s">
        <v>1985</v>
      </c>
      <c r="B49" s="1019">
        <v>64</v>
      </c>
      <c r="C49" s="2441">
        <v>64</v>
      </c>
      <c r="D49" s="2441">
        <v>64</v>
      </c>
      <c r="E49" s="2441"/>
      <c r="F49" s="1018"/>
      <c r="G49" s="1018"/>
    </row>
    <row r="50" spans="1:7" s="719" customFormat="1" ht="13.5" customHeight="1">
      <c r="A50" s="1022" t="s">
        <v>1986</v>
      </c>
      <c r="B50" s="2441">
        <v>0</v>
      </c>
      <c r="C50" s="1021">
        <v>0</v>
      </c>
      <c r="D50" s="1021">
        <v>0</v>
      </c>
      <c r="E50" s="1021"/>
      <c r="F50" s="1019"/>
      <c r="G50" s="1019"/>
    </row>
    <row r="51" spans="1:7" s="719" customFormat="1" ht="13.5" customHeight="1">
      <c r="A51" s="1022" t="s">
        <v>1987</v>
      </c>
      <c r="B51" s="1278">
        <v>25</v>
      </c>
      <c r="C51" s="2441">
        <v>26</v>
      </c>
      <c r="D51" s="2441">
        <v>23</v>
      </c>
      <c r="E51" s="2441"/>
      <c r="F51" s="1018"/>
      <c r="G51" s="1018"/>
    </row>
    <row r="52" spans="1:7" s="719" customFormat="1" ht="14.25" customHeight="1">
      <c r="A52" s="1030" t="s">
        <v>1988</v>
      </c>
      <c r="B52" s="2441">
        <v>0</v>
      </c>
      <c r="C52" s="2441">
        <v>0</v>
      </c>
      <c r="D52" s="2441">
        <v>0</v>
      </c>
      <c r="E52" s="2441"/>
      <c r="F52" s="717"/>
      <c r="G52" s="717"/>
    </row>
    <row r="53" spans="1:7" s="719" customFormat="1" ht="14.25" customHeight="1">
      <c r="A53" s="1030" t="s">
        <v>1989</v>
      </c>
      <c r="B53" s="1278">
        <v>137</v>
      </c>
      <c r="C53" s="2442">
        <v>142</v>
      </c>
      <c r="D53" s="717">
        <v>147</v>
      </c>
      <c r="E53" s="2442"/>
      <c r="F53" s="717"/>
      <c r="G53" s="717"/>
    </row>
    <row r="54" spans="1:7" s="719" customFormat="1" ht="14.25" customHeight="1" thickBot="1">
      <c r="A54" s="1032" t="s">
        <v>1990</v>
      </c>
      <c r="B54" s="2446">
        <v>251</v>
      </c>
      <c r="C54" s="2443">
        <v>250</v>
      </c>
      <c r="D54" s="2443">
        <v>237</v>
      </c>
      <c r="E54" s="2442"/>
      <c r="F54" s="717"/>
      <c r="G54" s="717"/>
    </row>
    <row r="55" spans="1:7" s="719" customFormat="1" ht="14.25" customHeight="1">
      <c r="A55" s="1751" t="s">
        <v>2864</v>
      </c>
      <c r="B55" s="1278"/>
      <c r="C55" s="1750"/>
      <c r="D55" s="1541"/>
      <c r="E55" s="687"/>
      <c r="F55" s="717"/>
      <c r="G55" s="717"/>
    </row>
    <row r="56" spans="1:7" ht="13.5" customHeight="1">
      <c r="A56" s="1024" t="s">
        <v>3507</v>
      </c>
      <c r="B56" s="934"/>
      <c r="C56" s="934"/>
      <c r="D56" s="934"/>
      <c r="E56" s="934"/>
      <c r="F56" s="934"/>
      <c r="G56" s="763"/>
    </row>
    <row r="57" spans="1:7" s="719" customFormat="1" ht="14.25" customHeight="1">
      <c r="A57" s="717"/>
      <c r="C57" s="717"/>
      <c r="D57" s="679" t="s">
        <v>3506</v>
      </c>
      <c r="E57" s="687"/>
      <c r="F57" s="717"/>
      <c r="G57" s="717"/>
    </row>
    <row r="58" spans="1:7" s="719" customFormat="1" ht="14.25" customHeight="1">
      <c r="A58" s="717"/>
      <c r="C58" s="717"/>
      <c r="D58" s="717"/>
      <c r="E58" s="717"/>
      <c r="F58" s="717"/>
      <c r="G58" s="717"/>
    </row>
    <row r="59" spans="1:7" s="719" customFormat="1" ht="14.25" customHeight="1">
      <c r="A59" s="717"/>
      <c r="C59" s="717"/>
      <c r="D59" s="717"/>
      <c r="E59" s="717"/>
      <c r="F59" s="717"/>
      <c r="G59" s="717"/>
    </row>
    <row r="60" spans="1:7" s="719" customFormat="1" ht="14.25" customHeight="1">
      <c r="A60" s="717"/>
      <c r="C60" s="717"/>
      <c r="D60" s="717"/>
      <c r="E60" s="717"/>
      <c r="F60" s="717"/>
      <c r="G60" s="717"/>
    </row>
    <row r="61" spans="1:7" s="719" customFormat="1" ht="14.25" customHeight="1">
      <c r="A61" s="717"/>
      <c r="C61" s="717"/>
      <c r="D61" s="717"/>
      <c r="E61" s="717"/>
      <c r="F61" s="717"/>
      <c r="G61" s="717"/>
    </row>
    <row r="62" spans="1:7" s="719" customFormat="1" ht="14.25" customHeight="1">
      <c r="A62" s="717"/>
      <c r="C62" s="717"/>
      <c r="D62" s="717"/>
      <c r="E62" s="717"/>
      <c r="F62" s="717"/>
      <c r="G62" s="717"/>
    </row>
    <row r="63" spans="1:7" s="719" customFormat="1" ht="18" customHeight="1">
      <c r="A63" s="717"/>
      <c r="C63" s="717"/>
      <c r="D63" s="717"/>
      <c r="E63" s="717"/>
      <c r="F63" s="717"/>
      <c r="G63" s="717"/>
    </row>
    <row r="64" spans="1:7" s="719" customFormat="1" ht="18" customHeight="1">
      <c r="A64" s="717"/>
      <c r="C64" s="717"/>
      <c r="D64" s="717"/>
      <c r="E64" s="717"/>
      <c r="F64" s="717"/>
      <c r="G64" s="717"/>
    </row>
    <row r="65" spans="1:7" s="719" customFormat="1" ht="18" customHeight="1">
      <c r="A65" s="717"/>
      <c r="C65" s="717"/>
      <c r="D65" s="717"/>
      <c r="E65" s="717"/>
      <c r="F65" s="717"/>
      <c r="G65" s="717"/>
    </row>
    <row r="66" spans="1:7" s="719" customFormat="1" ht="18" customHeight="1">
      <c r="A66" s="717"/>
      <c r="C66" s="717"/>
      <c r="D66" s="717"/>
      <c r="E66" s="717"/>
      <c r="F66" s="717"/>
      <c r="G66" s="717"/>
    </row>
    <row r="67" spans="1:7" s="719" customFormat="1" ht="18" customHeight="1">
      <c r="A67" s="717"/>
      <c r="C67" s="717"/>
      <c r="D67" s="717"/>
      <c r="E67" s="717"/>
      <c r="F67" s="717"/>
      <c r="G67" s="717"/>
    </row>
    <row r="68" spans="1:7" s="719" customFormat="1" ht="18" customHeight="1">
      <c r="A68" s="717"/>
      <c r="C68" s="717"/>
      <c r="D68" s="717"/>
      <c r="E68" s="717"/>
      <c r="F68" s="717"/>
      <c r="G68" s="717"/>
    </row>
    <row r="69" spans="1:7" s="719" customFormat="1" ht="18" customHeight="1">
      <c r="A69" s="717"/>
      <c r="C69" s="717"/>
      <c r="D69" s="717"/>
      <c r="E69" s="717"/>
      <c r="F69" s="717"/>
      <c r="G69" s="717"/>
    </row>
    <row r="70" spans="1:7" s="719" customFormat="1" ht="18" customHeight="1">
      <c r="A70" s="717"/>
      <c r="C70" s="717"/>
      <c r="D70" s="717"/>
      <c r="E70" s="717"/>
      <c r="F70" s="717"/>
      <c r="G70" s="717"/>
    </row>
    <row r="71" spans="1:7" s="719" customFormat="1" ht="18" customHeight="1">
      <c r="A71" s="717"/>
      <c r="C71" s="717"/>
      <c r="D71" s="717"/>
      <c r="E71" s="717"/>
      <c r="F71" s="717"/>
      <c r="G71" s="717"/>
    </row>
    <row r="72" spans="1:7" s="719" customFormat="1" ht="18" customHeight="1">
      <c r="A72" s="717"/>
      <c r="C72" s="717"/>
      <c r="D72" s="717"/>
      <c r="E72" s="717"/>
      <c r="F72" s="717"/>
      <c r="G72" s="717"/>
    </row>
    <row r="73" spans="1:7" s="719" customFormat="1" ht="18" customHeight="1">
      <c r="A73" s="717"/>
      <c r="C73" s="717"/>
      <c r="D73" s="717"/>
      <c r="E73" s="717"/>
      <c r="F73" s="717"/>
      <c r="G73" s="717"/>
    </row>
    <row r="74" spans="1:7" s="719" customFormat="1" ht="18" customHeight="1">
      <c r="A74" s="717"/>
      <c r="C74" s="717"/>
      <c r="D74" s="717"/>
      <c r="E74" s="717"/>
      <c r="F74" s="717"/>
      <c r="G74" s="717"/>
    </row>
    <row r="75" spans="1:7" s="719" customFormat="1" ht="18" customHeight="1">
      <c r="A75" s="717"/>
      <c r="C75" s="717"/>
      <c r="D75" s="717"/>
      <c r="E75" s="717"/>
      <c r="F75" s="717"/>
      <c r="G75" s="717"/>
    </row>
  </sheetData>
  <sheetProtection/>
  <printOptions/>
  <pageMargins left="0.6692913385826772" right="0.35433070866141736" top="0.6692913385826772" bottom="0.5118110236220472" header="0.35433070866141736" footer="0.5118110236220472"/>
  <pageSetup horizontalDpi="600" verticalDpi="600" orientation="portrait" paperSize="9" r:id="rId1"/>
  <headerFooter alignWithMargins="0">
    <oddFooter>&amp;C-29-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26">
      <selection activeCell="F42" sqref="F42"/>
    </sheetView>
  </sheetViews>
  <sheetFormatPr defaultColWidth="6.625" defaultRowHeight="19.5" customHeight="1"/>
  <cols>
    <col min="1" max="1" width="30.375" style="717" customWidth="1"/>
    <col min="2" max="2" width="9.75390625" style="717" customWidth="1"/>
    <col min="3" max="3" width="9.75390625" style="719" customWidth="1"/>
    <col min="4" max="6" width="9.75390625" style="717" customWidth="1"/>
    <col min="7" max="7" width="9.75390625" style="719" customWidth="1"/>
    <col min="8" max="247" width="6.625" style="719" customWidth="1"/>
    <col min="248" max="16384" width="6.625" style="719" customWidth="1"/>
  </cols>
  <sheetData>
    <row r="1" spans="1:7" ht="20.25" customHeight="1">
      <c r="A1" s="873" t="s">
        <v>2363</v>
      </c>
      <c r="B1" s="718"/>
      <c r="C1" s="718"/>
      <c r="D1" s="718"/>
      <c r="E1" s="718"/>
      <c r="F1" s="718"/>
      <c r="G1" s="718"/>
    </row>
    <row r="2" spans="1:7" ht="14.25" customHeight="1">
      <c r="A2" s="873"/>
      <c r="B2" s="718"/>
      <c r="C2" s="718"/>
      <c r="D2" s="718"/>
      <c r="E2" s="718"/>
      <c r="F2" s="718"/>
      <c r="G2" s="718"/>
    </row>
    <row r="3" spans="2:7" ht="18" customHeight="1" thickBot="1">
      <c r="B3" s="720"/>
      <c r="C3" s="720"/>
      <c r="D3" s="720"/>
      <c r="E3" s="720"/>
      <c r="F3" s="720"/>
      <c r="G3" s="720" t="s">
        <v>3509</v>
      </c>
    </row>
    <row r="4" spans="1:7" ht="13.5" customHeight="1" thickBot="1">
      <c r="A4" s="751" t="s">
        <v>2023</v>
      </c>
      <c r="B4" s="1039" t="s">
        <v>173</v>
      </c>
      <c r="C4" s="1011" t="s">
        <v>2024</v>
      </c>
      <c r="D4" s="1011" t="s">
        <v>126</v>
      </c>
      <c r="E4" s="1011" t="s">
        <v>62</v>
      </c>
      <c r="F4" s="1225" t="s">
        <v>63</v>
      </c>
      <c r="G4" s="1225" t="s">
        <v>63</v>
      </c>
    </row>
    <row r="5" spans="1:7" ht="13.5" customHeight="1">
      <c r="A5" s="980" t="s">
        <v>2025</v>
      </c>
      <c r="B5" s="1040">
        <v>10200066</v>
      </c>
      <c r="C5" s="1040">
        <v>10116601</v>
      </c>
      <c r="D5" s="1040">
        <v>10887066</v>
      </c>
      <c r="E5" s="1040">
        <v>11577094</v>
      </c>
      <c r="F5" s="1040">
        <v>13616252</v>
      </c>
      <c r="G5" s="1040">
        <v>16011933</v>
      </c>
    </row>
    <row r="6" spans="1:7" ht="13.5" customHeight="1">
      <c r="A6" s="1015" t="s">
        <v>1945</v>
      </c>
      <c r="B6" s="1862" t="s">
        <v>2026</v>
      </c>
      <c r="C6" s="1862" t="s">
        <v>2026</v>
      </c>
      <c r="D6" s="1862" t="s">
        <v>2026</v>
      </c>
      <c r="E6" s="1862" t="s">
        <v>2026</v>
      </c>
      <c r="F6" s="1862" t="s">
        <v>2026</v>
      </c>
      <c r="G6" s="1862" t="s">
        <v>1994</v>
      </c>
    </row>
    <row r="7" spans="1:7" ht="13.5" customHeight="1">
      <c r="A7" s="932" t="s">
        <v>2027</v>
      </c>
      <c r="B7" s="1019">
        <v>0</v>
      </c>
      <c r="C7" s="1019">
        <v>0</v>
      </c>
      <c r="D7" s="1019">
        <v>0</v>
      </c>
      <c r="E7" s="1019">
        <v>0</v>
      </c>
      <c r="F7" s="1019">
        <v>0</v>
      </c>
      <c r="G7" s="1019">
        <v>0</v>
      </c>
    </row>
    <row r="8" spans="1:7" ht="13.5" customHeight="1">
      <c r="A8" s="932" t="s">
        <v>2028</v>
      </c>
      <c r="B8" s="1041">
        <v>188352</v>
      </c>
      <c r="C8" s="1041">
        <v>170585</v>
      </c>
      <c r="D8" s="1041">
        <v>158452</v>
      </c>
      <c r="E8" s="1041">
        <v>175732</v>
      </c>
      <c r="F8" s="1041">
        <v>140736</v>
      </c>
      <c r="G8" s="1041">
        <v>151775</v>
      </c>
    </row>
    <row r="9" spans="1:7" ht="13.5" customHeight="1">
      <c r="A9" s="932" t="s">
        <v>2029</v>
      </c>
      <c r="B9" s="1041">
        <v>885169</v>
      </c>
      <c r="C9" s="1041">
        <v>967005</v>
      </c>
      <c r="D9" s="1041">
        <v>1064222</v>
      </c>
      <c r="E9" s="1041">
        <v>1336534</v>
      </c>
      <c r="F9" s="1041">
        <v>1316160</v>
      </c>
      <c r="G9" s="1041">
        <v>1265055</v>
      </c>
    </row>
    <row r="10" spans="1:7" ht="13.5" customHeight="1">
      <c r="A10" s="932" t="s">
        <v>2030</v>
      </c>
      <c r="B10" s="1041">
        <v>67278</v>
      </c>
      <c r="C10" s="1041">
        <v>55449</v>
      </c>
      <c r="D10" s="1041">
        <v>54848</v>
      </c>
      <c r="E10" s="1041">
        <v>65273</v>
      </c>
      <c r="F10" s="1041">
        <v>67939</v>
      </c>
      <c r="G10" s="1041">
        <v>68309</v>
      </c>
    </row>
    <row r="11" spans="1:7" ht="13.5" customHeight="1">
      <c r="A11" s="932" t="s">
        <v>2031</v>
      </c>
      <c r="B11" s="1041">
        <v>80326</v>
      </c>
      <c r="C11" s="1041">
        <v>75075</v>
      </c>
      <c r="D11" s="1041">
        <v>67836</v>
      </c>
      <c r="E11" s="1041" t="s">
        <v>2032</v>
      </c>
      <c r="F11" s="1041">
        <v>61202</v>
      </c>
      <c r="G11" s="1862" t="s">
        <v>1994</v>
      </c>
    </row>
    <row r="12" spans="1:7" ht="13.5" customHeight="1">
      <c r="A12" s="932" t="s">
        <v>2033</v>
      </c>
      <c r="B12" s="1041">
        <v>20459</v>
      </c>
      <c r="C12" s="1041">
        <v>23776</v>
      </c>
      <c r="D12" s="1041">
        <v>425275</v>
      </c>
      <c r="E12" s="1041">
        <v>459898</v>
      </c>
      <c r="F12" s="1041">
        <v>461334</v>
      </c>
      <c r="G12" s="1041">
        <v>478404</v>
      </c>
    </row>
    <row r="13" spans="1:7" ht="13.5" customHeight="1">
      <c r="A13" s="932" t="s">
        <v>2034</v>
      </c>
      <c r="B13" s="1019">
        <v>0</v>
      </c>
      <c r="C13" s="1019">
        <v>0</v>
      </c>
      <c r="D13" s="1019">
        <v>0</v>
      </c>
      <c r="E13" s="1019">
        <v>0</v>
      </c>
      <c r="F13" s="1019">
        <v>0</v>
      </c>
      <c r="G13" s="1862" t="s">
        <v>1994</v>
      </c>
    </row>
    <row r="14" spans="1:7" ht="13.5" customHeight="1">
      <c r="A14" s="1015" t="s">
        <v>1953</v>
      </c>
      <c r="B14" s="1041">
        <v>241639</v>
      </c>
      <c r="C14" s="1041">
        <v>235052</v>
      </c>
      <c r="D14" s="1041">
        <v>228840</v>
      </c>
      <c r="E14" s="1041">
        <v>233079</v>
      </c>
      <c r="F14" s="1042">
        <v>444923</v>
      </c>
      <c r="G14" s="2484">
        <v>415082</v>
      </c>
    </row>
    <row r="15" spans="1:7" ht="13.5" customHeight="1">
      <c r="A15" s="932" t="s">
        <v>2035</v>
      </c>
      <c r="B15" s="1041">
        <v>933081</v>
      </c>
      <c r="C15" s="1041">
        <v>874040</v>
      </c>
      <c r="D15" s="1041">
        <v>987305</v>
      </c>
      <c r="E15" s="1041">
        <v>855359</v>
      </c>
      <c r="F15" s="1041">
        <v>944244</v>
      </c>
      <c r="G15" s="1041">
        <v>1249411</v>
      </c>
    </row>
    <row r="16" spans="1:7" ht="13.5" customHeight="1">
      <c r="A16" s="1015" t="s">
        <v>1955</v>
      </c>
      <c r="B16" s="1041">
        <v>121841</v>
      </c>
      <c r="C16" s="1041">
        <v>107757</v>
      </c>
      <c r="D16" s="1041">
        <v>107705</v>
      </c>
      <c r="E16" s="1041">
        <v>96323</v>
      </c>
      <c r="F16" s="1041">
        <v>64635</v>
      </c>
      <c r="G16" s="1041">
        <v>89507</v>
      </c>
    </row>
    <row r="17" spans="1:7" ht="13.5" customHeight="1">
      <c r="A17" s="932" t="s">
        <v>2036</v>
      </c>
      <c r="B17" s="1041">
        <v>473756</v>
      </c>
      <c r="C17" s="1041">
        <v>485475</v>
      </c>
      <c r="D17" s="1041">
        <v>464793</v>
      </c>
      <c r="E17" s="1041">
        <v>467528</v>
      </c>
      <c r="F17" s="1041">
        <v>506172</v>
      </c>
      <c r="G17" s="1041">
        <v>521551</v>
      </c>
    </row>
    <row r="18" spans="1:7" ht="13.5" customHeight="1">
      <c r="A18" s="932" t="s">
        <v>2037</v>
      </c>
      <c r="B18" s="1041">
        <v>188017</v>
      </c>
      <c r="C18" s="1041">
        <v>189958</v>
      </c>
      <c r="D18" s="1041">
        <v>218144</v>
      </c>
      <c r="E18" s="1041">
        <v>262172</v>
      </c>
      <c r="F18" s="1041">
        <v>296010</v>
      </c>
      <c r="G18" s="1041">
        <v>340050</v>
      </c>
    </row>
    <row r="19" spans="1:7" ht="13.5" customHeight="1">
      <c r="A19" s="932" t="s">
        <v>2038</v>
      </c>
      <c r="B19" s="1042" t="s">
        <v>2032</v>
      </c>
      <c r="C19" s="1041" t="s">
        <v>2032</v>
      </c>
      <c r="D19" s="1041" t="s">
        <v>2032</v>
      </c>
      <c r="E19" s="1041" t="s">
        <v>2032</v>
      </c>
      <c r="F19" s="1041">
        <v>746425</v>
      </c>
      <c r="G19" s="1041">
        <v>1095481</v>
      </c>
    </row>
    <row r="20" spans="1:7" ht="13.5" customHeight="1">
      <c r="A20" s="932" t="s">
        <v>2039</v>
      </c>
      <c r="B20" s="1041">
        <v>434973</v>
      </c>
      <c r="C20" s="1041">
        <v>386661</v>
      </c>
      <c r="D20" s="1041">
        <v>403797</v>
      </c>
      <c r="E20" s="1041">
        <v>420094</v>
      </c>
      <c r="F20" s="1041">
        <v>417045</v>
      </c>
      <c r="G20" s="1041">
        <v>455635</v>
      </c>
    </row>
    <row r="21" spans="1:7" ht="13.5" customHeight="1">
      <c r="A21" s="932" t="s">
        <v>2040</v>
      </c>
      <c r="B21" s="1041">
        <v>2845213</v>
      </c>
      <c r="C21" s="1041">
        <v>3122616</v>
      </c>
      <c r="D21" s="1041">
        <v>3477868</v>
      </c>
      <c r="E21" s="1041">
        <v>3899408</v>
      </c>
      <c r="F21" s="1041">
        <v>5626704</v>
      </c>
      <c r="G21" s="1041">
        <v>7033177</v>
      </c>
    </row>
    <row r="22" spans="1:7" ht="13.5" customHeight="1">
      <c r="A22" s="932" t="s">
        <v>2041</v>
      </c>
      <c r="B22" s="1041" t="s">
        <v>2032</v>
      </c>
      <c r="C22" s="1041" t="s">
        <v>2032</v>
      </c>
      <c r="D22" s="1019">
        <v>0</v>
      </c>
      <c r="E22" s="1019">
        <v>0</v>
      </c>
      <c r="F22" s="1019">
        <v>0</v>
      </c>
      <c r="G22" s="1019">
        <v>0</v>
      </c>
    </row>
    <row r="23" spans="1:7" ht="13.5" customHeight="1">
      <c r="A23" s="1022" t="s">
        <v>1962</v>
      </c>
      <c r="B23" s="1019">
        <v>0</v>
      </c>
      <c r="C23" s="1019">
        <v>0</v>
      </c>
      <c r="D23" s="1019">
        <v>0</v>
      </c>
      <c r="E23" s="1019">
        <v>0</v>
      </c>
      <c r="F23" s="1019">
        <v>0</v>
      </c>
      <c r="G23" s="1019">
        <v>0</v>
      </c>
    </row>
    <row r="24" spans="1:7" ht="13.5" customHeight="1">
      <c r="A24" s="932" t="s">
        <v>2042</v>
      </c>
      <c r="B24" s="1041">
        <v>137705</v>
      </c>
      <c r="C24" s="1041">
        <v>117865</v>
      </c>
      <c r="D24" s="1041">
        <v>120462</v>
      </c>
      <c r="E24" s="1041">
        <v>126547</v>
      </c>
      <c r="F24" s="1041">
        <v>152692</v>
      </c>
      <c r="G24" s="1862" t="s">
        <v>1994</v>
      </c>
    </row>
    <row r="25" spans="1:7" ht="13.5" customHeight="1">
      <c r="A25" s="932" t="s">
        <v>2043</v>
      </c>
      <c r="B25" s="1041" t="s">
        <v>2949</v>
      </c>
      <c r="C25" s="1041" t="s">
        <v>2032</v>
      </c>
      <c r="D25" s="1041" t="s">
        <v>2032</v>
      </c>
      <c r="E25" s="1041" t="s">
        <v>2032</v>
      </c>
      <c r="F25" s="1041" t="s">
        <v>2032</v>
      </c>
      <c r="G25" s="1041" t="s">
        <v>1994</v>
      </c>
    </row>
    <row r="26" spans="1:7" ht="13.5" customHeight="1" thickBot="1">
      <c r="A26" s="933" t="s">
        <v>2044</v>
      </c>
      <c r="B26" s="1043">
        <v>469255</v>
      </c>
      <c r="C26" s="1044">
        <v>378393</v>
      </c>
      <c r="D26" s="1044">
        <v>332735</v>
      </c>
      <c r="E26" s="1044">
        <v>275952</v>
      </c>
      <c r="F26" s="2448">
        <v>183907</v>
      </c>
      <c r="G26" s="2448">
        <v>207664</v>
      </c>
    </row>
    <row r="27" spans="1:7" ht="13.5" customHeight="1">
      <c r="A27" s="975"/>
      <c r="B27" s="788"/>
      <c r="C27" s="788"/>
      <c r="D27" s="788"/>
      <c r="E27" s="788"/>
      <c r="F27" s="788"/>
      <c r="G27" s="1045"/>
    </row>
    <row r="28" spans="1:7" ht="13.5" customHeight="1">
      <c r="A28" s="1026"/>
      <c r="B28" s="788"/>
      <c r="C28" s="788"/>
      <c r="D28" s="788"/>
      <c r="E28" s="788"/>
      <c r="F28" s="788"/>
      <c r="G28" s="1045"/>
    </row>
    <row r="29" spans="1:7" ht="13.5" customHeight="1" thickBot="1">
      <c r="A29" s="719"/>
      <c r="B29" s="683"/>
      <c r="C29" s="683"/>
      <c r="D29" s="683"/>
      <c r="E29" s="683"/>
      <c r="F29" s="683"/>
      <c r="G29" s="683"/>
    </row>
    <row r="30" spans="1:7" ht="13.5" customHeight="1" thickBot="1">
      <c r="A30" s="2438" t="s">
        <v>2045</v>
      </c>
      <c r="B30" s="2487" t="s">
        <v>2358</v>
      </c>
      <c r="C30" s="1046" t="s">
        <v>254</v>
      </c>
      <c r="D30" s="1047" t="s">
        <v>176</v>
      </c>
      <c r="E30" s="2485"/>
      <c r="F30" s="918"/>
      <c r="G30" s="918"/>
    </row>
    <row r="31" spans="1:7" ht="13.5" customHeight="1">
      <c r="A31" s="1048" t="s">
        <v>2046</v>
      </c>
      <c r="B31" s="2488">
        <v>16986936</v>
      </c>
      <c r="C31" s="1049">
        <v>12255750</v>
      </c>
      <c r="D31" s="1050">
        <v>11852364</v>
      </c>
      <c r="E31" s="2486"/>
      <c r="F31" s="849"/>
      <c r="G31" s="849"/>
    </row>
    <row r="32" spans="1:7" ht="13.5" customHeight="1">
      <c r="A32" s="872" t="s">
        <v>2047</v>
      </c>
      <c r="B32" s="1051">
        <v>2119144</v>
      </c>
      <c r="C32" s="1041">
        <v>2017837</v>
      </c>
      <c r="D32" s="1041">
        <v>1912222</v>
      </c>
      <c r="E32" s="1041"/>
      <c r="F32" s="720"/>
      <c r="G32" s="684"/>
    </row>
    <row r="33" spans="1:7" ht="13.5" customHeight="1">
      <c r="A33" s="872" t="s">
        <v>2048</v>
      </c>
      <c r="B33" s="1051" t="s">
        <v>1994</v>
      </c>
      <c r="C33" s="1041" t="s">
        <v>1994</v>
      </c>
      <c r="D33" s="1052" t="s">
        <v>1994</v>
      </c>
      <c r="E33" s="1052"/>
      <c r="F33" s="1053"/>
      <c r="G33" s="918"/>
    </row>
    <row r="34" spans="1:7" ht="13.5" customHeight="1">
      <c r="A34" s="872" t="s">
        <v>2049</v>
      </c>
      <c r="B34" s="1051">
        <v>118390</v>
      </c>
      <c r="C34" s="2444">
        <v>133774</v>
      </c>
      <c r="D34" s="1054">
        <v>121609</v>
      </c>
      <c r="E34" s="1054"/>
      <c r="F34" s="1055"/>
      <c r="G34" s="1055"/>
    </row>
    <row r="35" spans="1:7" ht="13.5" customHeight="1">
      <c r="A35" s="872" t="s">
        <v>2050</v>
      </c>
      <c r="B35" s="1051">
        <v>1202035</v>
      </c>
      <c r="C35" s="1041">
        <v>1045268</v>
      </c>
      <c r="D35" s="1041">
        <v>1069507</v>
      </c>
      <c r="E35" s="1041"/>
      <c r="F35" s="788"/>
      <c r="G35" s="788"/>
    </row>
    <row r="36" spans="1:7" ht="13.5" customHeight="1">
      <c r="A36" s="872" t="s">
        <v>2051</v>
      </c>
      <c r="B36" s="1051">
        <v>103506</v>
      </c>
      <c r="C36" s="1041">
        <v>66470</v>
      </c>
      <c r="D36" s="1041" t="s">
        <v>1994</v>
      </c>
      <c r="E36" s="1041"/>
      <c r="F36" s="788"/>
      <c r="G36" s="788"/>
    </row>
    <row r="37" spans="1:7" ht="13.5" customHeight="1">
      <c r="A37" s="872" t="s">
        <v>2052</v>
      </c>
      <c r="B37" s="1051" t="s">
        <v>1994</v>
      </c>
      <c r="C37" s="1041" t="s">
        <v>1994</v>
      </c>
      <c r="D37" s="1041" t="s">
        <v>1994</v>
      </c>
      <c r="E37" s="1041"/>
      <c r="F37" s="788"/>
      <c r="G37" s="788"/>
    </row>
    <row r="38" spans="1:7" ht="13.5" customHeight="1">
      <c r="A38" s="872" t="s">
        <v>2053</v>
      </c>
      <c r="B38" s="1051">
        <v>463401</v>
      </c>
      <c r="C38" s="1041">
        <v>444046</v>
      </c>
      <c r="D38" s="1041">
        <v>462997</v>
      </c>
      <c r="E38" s="1041"/>
      <c r="F38" s="788"/>
      <c r="G38" s="788"/>
    </row>
    <row r="39" spans="1:7" ht="13.5" customHeight="1">
      <c r="A39" s="872" t="s">
        <v>2054</v>
      </c>
      <c r="B39" s="2094">
        <v>0</v>
      </c>
      <c r="C39" s="1019">
        <v>0</v>
      </c>
      <c r="D39" s="1019">
        <v>0</v>
      </c>
      <c r="E39" s="1019"/>
      <c r="F39" s="203"/>
      <c r="G39" s="203"/>
    </row>
    <row r="40" spans="1:7" ht="13.5" customHeight="1">
      <c r="A40" s="872" t="s">
        <v>2055</v>
      </c>
      <c r="B40" s="2094">
        <v>0</v>
      </c>
      <c r="C40" s="1019">
        <v>0</v>
      </c>
      <c r="D40" s="1019">
        <v>0</v>
      </c>
      <c r="E40" s="1019"/>
      <c r="F40" s="203"/>
      <c r="G40" s="203"/>
    </row>
    <row r="41" spans="1:7" ht="13.5" customHeight="1">
      <c r="A41" s="872" t="s">
        <v>2056</v>
      </c>
      <c r="B41" s="1051">
        <v>354903</v>
      </c>
      <c r="C41" s="1041">
        <v>295701</v>
      </c>
      <c r="D41" s="1041">
        <v>274073</v>
      </c>
      <c r="E41" s="1041"/>
      <c r="F41" s="683"/>
      <c r="G41" s="1045"/>
    </row>
    <row r="42" spans="1:7" ht="13.5" customHeight="1">
      <c r="A42" s="872" t="s">
        <v>2057</v>
      </c>
      <c r="B42" s="1051">
        <v>1306043</v>
      </c>
      <c r="C42" s="1041">
        <v>1007860</v>
      </c>
      <c r="D42" s="1041">
        <v>1223708</v>
      </c>
      <c r="E42" s="1041"/>
      <c r="F42" s="1026"/>
      <c r="G42" s="1026"/>
    </row>
    <row r="43" spans="1:7" ht="13.5" customHeight="1">
      <c r="A43" s="872" t="s">
        <v>2058</v>
      </c>
      <c r="B43" s="1051">
        <v>76902</v>
      </c>
      <c r="C43" s="1041">
        <v>73660</v>
      </c>
      <c r="D43" s="1041">
        <v>68785</v>
      </c>
      <c r="E43" s="1041"/>
      <c r="G43" s="717"/>
    </row>
    <row r="44" spans="1:7" ht="13.5" customHeight="1">
      <c r="A44" s="872" t="s">
        <v>2059</v>
      </c>
      <c r="B44" s="1051">
        <v>439427</v>
      </c>
      <c r="C44" s="1041">
        <v>391275</v>
      </c>
      <c r="D44" s="1041">
        <v>317840</v>
      </c>
      <c r="E44" s="1041"/>
      <c r="G44" s="717"/>
    </row>
    <row r="45" spans="1:7" ht="13.5" customHeight="1">
      <c r="A45" s="872" t="s">
        <v>2060</v>
      </c>
      <c r="B45" s="1051">
        <v>389105</v>
      </c>
      <c r="C45" s="1041">
        <v>259739</v>
      </c>
      <c r="D45" s="1041">
        <v>263226</v>
      </c>
      <c r="E45" s="1041"/>
      <c r="G45" s="717"/>
    </row>
    <row r="46" spans="1:5" ht="13.5" customHeight="1">
      <c r="A46" s="872" t="s">
        <v>2061</v>
      </c>
      <c r="B46" s="1051">
        <v>893494</v>
      </c>
      <c r="C46" s="1041">
        <v>944244</v>
      </c>
      <c r="D46" s="1041">
        <v>842093</v>
      </c>
      <c r="E46" s="1041"/>
    </row>
    <row r="47" spans="1:5" ht="13.5" customHeight="1">
      <c r="A47" s="872" t="s">
        <v>2062</v>
      </c>
      <c r="B47" s="1051">
        <v>496057</v>
      </c>
      <c r="C47" s="1041">
        <v>352865</v>
      </c>
      <c r="D47" s="1041">
        <v>295037</v>
      </c>
      <c r="E47" s="1041"/>
    </row>
    <row r="48" spans="1:5" ht="13.5" customHeight="1">
      <c r="A48" s="872" t="s">
        <v>2063</v>
      </c>
      <c r="B48" s="1051">
        <v>1283777</v>
      </c>
      <c r="C48" s="1041">
        <v>685752</v>
      </c>
      <c r="D48" s="1041">
        <v>622688</v>
      </c>
      <c r="E48" s="1041"/>
    </row>
    <row r="49" spans="1:5" ht="13.5" customHeight="1">
      <c r="A49" s="872" t="s">
        <v>2064</v>
      </c>
      <c r="B49" s="1051">
        <v>6978695</v>
      </c>
      <c r="C49" s="1041">
        <v>3608112</v>
      </c>
      <c r="D49" s="1041">
        <v>3544146</v>
      </c>
      <c r="E49" s="1041"/>
    </row>
    <row r="50" spans="1:5" ht="13.5" customHeight="1">
      <c r="A50" s="872" t="s">
        <v>2065</v>
      </c>
      <c r="B50" s="1051" t="s">
        <v>1994</v>
      </c>
      <c r="C50" s="1041" t="s">
        <v>1994</v>
      </c>
      <c r="D50" s="1041" t="s">
        <v>1994</v>
      </c>
      <c r="E50" s="1041"/>
    </row>
    <row r="51" spans="1:5" ht="13.5" customHeight="1">
      <c r="A51" s="872" t="s">
        <v>2066</v>
      </c>
      <c r="B51" s="2094">
        <v>0</v>
      </c>
      <c r="C51" s="1019">
        <v>0</v>
      </c>
      <c r="D51" s="1019">
        <v>0</v>
      </c>
      <c r="E51" s="1019"/>
    </row>
    <row r="52" spans="1:5" ht="13.5" customHeight="1">
      <c r="A52" s="872" t="s">
        <v>2067</v>
      </c>
      <c r="B52" s="1051" t="s">
        <v>1994</v>
      </c>
      <c r="C52" s="1041" t="s">
        <v>1994</v>
      </c>
      <c r="D52" s="1041" t="s">
        <v>1994</v>
      </c>
      <c r="E52" s="1041"/>
    </row>
    <row r="53" spans="1:5" ht="13.5" customHeight="1">
      <c r="A53" s="872" t="s">
        <v>2068</v>
      </c>
      <c r="B53" s="2094">
        <v>0</v>
      </c>
      <c r="C53" s="1019">
        <v>0</v>
      </c>
      <c r="D53" s="1019">
        <v>0</v>
      </c>
      <c r="E53" s="1019"/>
    </row>
    <row r="54" spans="1:5" ht="13.5" customHeight="1">
      <c r="A54" s="872" t="s">
        <v>2069</v>
      </c>
      <c r="B54" s="1051">
        <v>352747</v>
      </c>
      <c r="C54" s="1041">
        <v>224792</v>
      </c>
      <c r="D54" s="1041">
        <v>189535</v>
      </c>
      <c r="E54" s="1041"/>
    </row>
    <row r="55" spans="1:5" ht="13.5" customHeight="1" thickBot="1">
      <c r="A55" s="2447" t="s">
        <v>2070</v>
      </c>
      <c r="B55" s="2449">
        <v>142711</v>
      </c>
      <c r="C55" s="1044">
        <v>423242</v>
      </c>
      <c r="D55" s="1044">
        <v>336959</v>
      </c>
      <c r="E55" s="1041"/>
    </row>
    <row r="56" spans="1:5" ht="13.5" customHeight="1">
      <c r="A56" s="717" t="s">
        <v>2950</v>
      </c>
      <c r="E56" s="687"/>
    </row>
    <row r="57" ht="13.5" customHeight="1">
      <c r="D57" s="687" t="s">
        <v>3506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sheetProtection/>
  <printOptions/>
  <pageMargins left="0.3937007874015748" right="0.2755905511811024" top="1.0236220472440944" bottom="0.5905511811023623" header="0.3937007874015748" footer="0.5118110236220472"/>
  <pageSetup horizontalDpi="600" verticalDpi="600" orientation="portrait" paperSize="9" r:id="rId1"/>
  <headerFooter alignWithMargins="0">
    <oddFooter>&amp;C-30-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3">
      <selection activeCell="A13" sqref="A13"/>
    </sheetView>
  </sheetViews>
  <sheetFormatPr defaultColWidth="6.625" defaultRowHeight="19.5" customHeight="1"/>
  <cols>
    <col min="1" max="1" width="30.375" style="717" customWidth="1"/>
    <col min="2" max="2" width="10.625" style="717" customWidth="1"/>
    <col min="3" max="3" width="10.625" style="719" customWidth="1"/>
    <col min="4" max="6" width="10.625" style="717" customWidth="1"/>
    <col min="7" max="7" width="10.625" style="719" customWidth="1"/>
    <col min="8" max="250" width="6.625" style="719" customWidth="1"/>
    <col min="251" max="16384" width="6.625" style="719" customWidth="1"/>
  </cols>
  <sheetData>
    <row r="1" spans="1:7" ht="21.75" customHeight="1">
      <c r="A1" s="1056" t="s">
        <v>2364</v>
      </c>
      <c r="B1" s="718"/>
      <c r="C1" s="718"/>
      <c r="D1" s="718"/>
      <c r="E1" s="718"/>
      <c r="F1" s="718"/>
      <c r="G1" s="718"/>
    </row>
    <row r="2" spans="1:7" ht="14.25" customHeight="1">
      <c r="A2" s="1056"/>
      <c r="B2" s="718"/>
      <c r="C2" s="718"/>
      <c r="D2" s="718"/>
      <c r="E2" s="718"/>
      <c r="F2" s="718"/>
      <c r="G2" s="718"/>
    </row>
    <row r="3" spans="2:7" ht="18.75" customHeight="1" thickBot="1">
      <c r="B3" s="720"/>
      <c r="C3" s="720"/>
      <c r="D3" s="720"/>
      <c r="E3" s="720"/>
      <c r="F3" s="720"/>
      <c r="G3" s="988" t="s">
        <v>2951</v>
      </c>
    </row>
    <row r="4" spans="1:7" ht="27.75" customHeight="1" thickBot="1">
      <c r="A4" s="1009" t="s">
        <v>2071</v>
      </c>
      <c r="B4" s="785" t="s">
        <v>2072</v>
      </c>
      <c r="C4" s="990" t="s">
        <v>2073</v>
      </c>
      <c r="D4" s="1057" t="s">
        <v>2074</v>
      </c>
      <c r="E4" s="1057" t="s">
        <v>2075</v>
      </c>
      <c r="F4" s="1057" t="s">
        <v>2076</v>
      </c>
      <c r="G4" s="786" t="s">
        <v>2077</v>
      </c>
    </row>
    <row r="5" spans="1:7" ht="18.75" customHeight="1">
      <c r="A5" s="980" t="s">
        <v>2078</v>
      </c>
      <c r="B5" s="1058">
        <f>SUM(B6:B11)</f>
        <v>144</v>
      </c>
      <c r="C5" s="983">
        <f>SUM(C6:C11)</f>
        <v>4889</v>
      </c>
      <c r="D5" s="983">
        <v>1775279</v>
      </c>
      <c r="E5" s="983">
        <v>7342677</v>
      </c>
      <c r="F5" s="983">
        <v>11852364</v>
      </c>
      <c r="G5" s="983">
        <v>3436279</v>
      </c>
    </row>
    <row r="6" spans="1:7" ht="18.75" customHeight="1">
      <c r="A6" s="995" t="s">
        <v>2079</v>
      </c>
      <c r="B6" s="787">
        <v>58</v>
      </c>
      <c r="C6" s="769">
        <v>367</v>
      </c>
      <c r="D6" s="788">
        <v>79056</v>
      </c>
      <c r="E6" s="788">
        <v>167012</v>
      </c>
      <c r="F6" s="788">
        <v>343447</v>
      </c>
      <c r="G6" s="788">
        <v>168271</v>
      </c>
    </row>
    <row r="7" spans="1:7" ht="18.75" customHeight="1">
      <c r="A7" s="995" t="s">
        <v>2080</v>
      </c>
      <c r="B7" s="787">
        <v>40</v>
      </c>
      <c r="C7" s="769">
        <v>570</v>
      </c>
      <c r="D7" s="788">
        <v>149759</v>
      </c>
      <c r="E7" s="788">
        <v>324365</v>
      </c>
      <c r="F7" s="788">
        <v>622940</v>
      </c>
      <c r="G7" s="788">
        <v>283840</v>
      </c>
    </row>
    <row r="8" spans="1:7" ht="18.75" customHeight="1">
      <c r="A8" s="995" t="s">
        <v>2081</v>
      </c>
      <c r="B8" s="787">
        <v>17</v>
      </c>
      <c r="C8" s="769">
        <v>403</v>
      </c>
      <c r="D8" s="788">
        <v>107938</v>
      </c>
      <c r="E8" s="788">
        <v>233678</v>
      </c>
      <c r="F8" s="788">
        <v>458378</v>
      </c>
      <c r="G8" s="788">
        <v>214000</v>
      </c>
    </row>
    <row r="9" spans="1:7" ht="18.75" customHeight="1">
      <c r="A9" s="995" t="s">
        <v>2082</v>
      </c>
      <c r="B9" s="787">
        <v>17</v>
      </c>
      <c r="C9" s="788">
        <v>924</v>
      </c>
      <c r="D9" s="788">
        <v>374177</v>
      </c>
      <c r="E9" s="788">
        <v>1539642</v>
      </c>
      <c r="F9" s="788">
        <v>2709191</v>
      </c>
      <c r="G9" s="788">
        <v>1020824</v>
      </c>
    </row>
    <row r="10" spans="1:7" ht="18.75" customHeight="1">
      <c r="A10" s="995" t="s">
        <v>2083</v>
      </c>
      <c r="B10" s="1059">
        <v>10</v>
      </c>
      <c r="C10" s="203">
        <v>1536</v>
      </c>
      <c r="D10" s="1060" t="s">
        <v>1994</v>
      </c>
      <c r="E10" s="1060" t="s">
        <v>1994</v>
      </c>
      <c r="F10" s="1060" t="s">
        <v>1994</v>
      </c>
      <c r="G10" s="1060" t="s">
        <v>1994</v>
      </c>
    </row>
    <row r="11" spans="1:7" ht="18.75" customHeight="1" thickBot="1">
      <c r="A11" s="874" t="s">
        <v>2084</v>
      </c>
      <c r="B11" s="1061">
        <v>2</v>
      </c>
      <c r="C11" s="488">
        <v>1089</v>
      </c>
      <c r="D11" s="1062" t="s">
        <v>1994</v>
      </c>
      <c r="E11" s="1062" t="s">
        <v>1994</v>
      </c>
      <c r="F11" s="1062" t="s">
        <v>1994</v>
      </c>
      <c r="G11" s="1062" t="s">
        <v>1994</v>
      </c>
    </row>
    <row r="12" spans="1:7" ht="18.75" customHeight="1">
      <c r="A12" s="975" t="s">
        <v>3387</v>
      </c>
      <c r="B12" s="683"/>
      <c r="C12" s="683"/>
      <c r="D12" s="683"/>
      <c r="E12" s="683"/>
      <c r="F12" s="683"/>
      <c r="G12" s="1045" t="s">
        <v>2085</v>
      </c>
    </row>
    <row r="13" spans="2:7" ht="18.75" customHeight="1">
      <c r="B13" s="1026"/>
      <c r="C13" s="1026"/>
      <c r="D13" s="1026"/>
      <c r="E13" s="1026"/>
      <c r="F13" s="1026"/>
      <c r="G13" s="687"/>
    </row>
    <row r="14" spans="3:7" ht="18.75" customHeight="1">
      <c r="C14" s="717"/>
      <c r="G14" s="717"/>
    </row>
    <row r="15" spans="3:7" ht="19.5" customHeight="1">
      <c r="C15" s="717"/>
      <c r="G15" s="717"/>
    </row>
    <row r="16" spans="3:7" ht="19.5" customHeight="1">
      <c r="C16" s="717"/>
      <c r="G16" s="717"/>
    </row>
  </sheetData>
  <sheetProtection/>
  <printOptions/>
  <pageMargins left="0.3937007874015748" right="0.2755905511811024" top="1.0236220472440944" bottom="0.5905511811023623" header="0.3937007874015748" footer="0.5118110236220472"/>
  <pageSetup horizontalDpi="600" verticalDpi="600" orientation="portrait" paperSize="9" r:id="rId1"/>
  <headerFooter alignWithMargins="0">
    <oddFooter>&amp;C-31-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G17" sqref="G17"/>
    </sheetView>
  </sheetViews>
  <sheetFormatPr defaultColWidth="6.625" defaultRowHeight="13.5"/>
  <cols>
    <col min="1" max="1" width="11.00390625" style="764" customWidth="1"/>
    <col min="2" max="3" width="11.875" style="764" customWidth="1"/>
    <col min="4" max="4" width="12.00390625" style="764" customWidth="1"/>
    <col min="5" max="6" width="11.625" style="764" customWidth="1"/>
    <col min="7" max="7" width="17.125" style="764" customWidth="1"/>
    <col min="8" max="16384" width="6.625" style="761" customWidth="1"/>
  </cols>
  <sheetData>
    <row r="1" spans="1:7" ht="18.75" customHeight="1">
      <c r="A1" s="873" t="s">
        <v>2365</v>
      </c>
      <c r="B1" s="1064"/>
      <c r="C1" s="1064"/>
      <c r="D1" s="1064"/>
      <c r="E1" s="1064"/>
      <c r="F1" s="1064"/>
      <c r="G1" s="1064"/>
    </row>
    <row r="2" spans="1:7" ht="17.25" customHeight="1">
      <c r="A2" s="1026"/>
      <c r="B2" s="1064"/>
      <c r="C2" s="1064"/>
      <c r="D2" s="1064"/>
      <c r="E2" s="1064"/>
      <c r="F2" s="1064"/>
      <c r="G2" s="1064"/>
    </row>
    <row r="3" spans="1:7" ht="15" customHeight="1" thickBot="1">
      <c r="A3" s="1757" t="s">
        <v>2366</v>
      </c>
      <c r="B3" s="720"/>
      <c r="C3" s="720"/>
      <c r="D3" s="720"/>
      <c r="E3" s="720"/>
      <c r="F3" s="720"/>
      <c r="G3" s="848" t="s">
        <v>2952</v>
      </c>
    </row>
    <row r="4" spans="1:7" ht="21" customHeight="1">
      <c r="A4" s="2682" t="s">
        <v>1679</v>
      </c>
      <c r="B4" s="2881" t="s">
        <v>2086</v>
      </c>
      <c r="C4" s="2597" t="s">
        <v>1899</v>
      </c>
      <c r="D4" s="2862" t="s">
        <v>2087</v>
      </c>
      <c r="E4" s="2606" t="s">
        <v>2088</v>
      </c>
      <c r="F4" s="2673"/>
      <c r="G4" s="2879" t="s">
        <v>2089</v>
      </c>
    </row>
    <row r="5" spans="1:8" ht="21" customHeight="1" thickBot="1">
      <c r="A5" s="2744"/>
      <c r="B5" s="2666"/>
      <c r="C5" s="2882"/>
      <c r="D5" s="2882"/>
      <c r="E5" s="841" t="s">
        <v>2090</v>
      </c>
      <c r="F5" s="841" t="s">
        <v>2091</v>
      </c>
      <c r="G5" s="2880"/>
      <c r="H5" s="678"/>
    </row>
    <row r="6" spans="1:7" ht="19.5" customHeight="1">
      <c r="A6" s="895" t="s">
        <v>173</v>
      </c>
      <c r="B6" s="1065">
        <v>70</v>
      </c>
      <c r="C6" s="1065">
        <v>455</v>
      </c>
      <c r="D6" s="1065">
        <v>1883360</v>
      </c>
      <c r="E6" s="1066">
        <v>6.5</v>
      </c>
      <c r="F6" s="1065">
        <v>26905</v>
      </c>
      <c r="G6" s="1066">
        <v>100</v>
      </c>
    </row>
    <row r="7" spans="1:7" ht="19.5" customHeight="1">
      <c r="A7" s="999" t="s">
        <v>76</v>
      </c>
      <c r="B7" s="1065">
        <v>77</v>
      </c>
      <c r="C7" s="1065">
        <v>378</v>
      </c>
      <c r="D7" s="1065">
        <v>2228754</v>
      </c>
      <c r="E7" s="1066">
        <v>4.9</v>
      </c>
      <c r="F7" s="1065">
        <v>28945</v>
      </c>
      <c r="G7" s="1066">
        <v>107.6</v>
      </c>
    </row>
    <row r="8" spans="1:8" ht="19.5" customHeight="1" thickBot="1">
      <c r="A8" s="1000" t="s">
        <v>252</v>
      </c>
      <c r="B8" s="1067">
        <v>69</v>
      </c>
      <c r="C8" s="1068">
        <v>405</v>
      </c>
      <c r="D8" s="1069">
        <v>3348566</v>
      </c>
      <c r="E8" s="1070">
        <v>5.9</v>
      </c>
      <c r="F8" s="1068">
        <v>48530</v>
      </c>
      <c r="G8" s="1071">
        <v>180.4</v>
      </c>
      <c r="H8" s="912"/>
    </row>
    <row r="9" spans="2:7" ht="17.25" customHeight="1">
      <c r="B9" s="934"/>
      <c r="C9" s="934"/>
      <c r="D9" s="934"/>
      <c r="E9" s="934"/>
      <c r="F9" s="934"/>
      <c r="G9" s="720"/>
    </row>
    <row r="10" spans="1:7" ht="17.25" customHeight="1">
      <c r="A10" s="1026"/>
      <c r="B10" s="1064"/>
      <c r="C10" s="1064"/>
      <c r="D10" s="1064"/>
      <c r="E10" s="1064"/>
      <c r="F10" s="1064"/>
      <c r="G10" s="1064"/>
    </row>
    <row r="11" spans="1:7" ht="17.25" customHeight="1" thickBot="1">
      <c r="A11" s="1757" t="s">
        <v>2367</v>
      </c>
      <c r="B11" s="720"/>
      <c r="C11" s="720"/>
      <c r="D11" s="720"/>
      <c r="E11" s="720"/>
      <c r="F11" s="720"/>
      <c r="G11" s="848" t="s">
        <v>2953</v>
      </c>
    </row>
    <row r="12" spans="1:7" ht="21" customHeight="1">
      <c r="A12" s="2682" t="s">
        <v>1679</v>
      </c>
      <c r="B12" s="2881" t="s">
        <v>2086</v>
      </c>
      <c r="C12" s="2597" t="s">
        <v>1899</v>
      </c>
      <c r="D12" s="2862" t="s">
        <v>2087</v>
      </c>
      <c r="E12" s="2606" t="s">
        <v>2088</v>
      </c>
      <c r="F12" s="2673"/>
      <c r="G12" s="2879" t="s">
        <v>2089</v>
      </c>
    </row>
    <row r="13" spans="1:7" ht="21" customHeight="1" thickBot="1">
      <c r="A13" s="2744"/>
      <c r="B13" s="2666"/>
      <c r="C13" s="2882"/>
      <c r="D13" s="2882"/>
      <c r="E13" s="841" t="s">
        <v>2090</v>
      </c>
      <c r="F13" s="841" t="s">
        <v>2091</v>
      </c>
      <c r="G13" s="2880"/>
    </row>
    <row r="14" spans="1:7" ht="19.5" customHeight="1">
      <c r="A14" s="895" t="s">
        <v>173</v>
      </c>
      <c r="B14" s="1065">
        <v>591</v>
      </c>
      <c r="C14" s="1065">
        <v>2892</v>
      </c>
      <c r="D14" s="1065">
        <v>3757884</v>
      </c>
      <c r="E14" s="1066">
        <v>4.9</v>
      </c>
      <c r="F14" s="1065">
        <v>6359</v>
      </c>
      <c r="G14" s="1066">
        <v>100</v>
      </c>
    </row>
    <row r="15" spans="1:7" ht="19.5" customHeight="1">
      <c r="A15" s="999" t="s">
        <v>76</v>
      </c>
      <c r="B15" s="1065">
        <v>565</v>
      </c>
      <c r="C15" s="1065">
        <v>3779</v>
      </c>
      <c r="D15" s="1065">
        <v>7774886</v>
      </c>
      <c r="E15" s="1066">
        <v>6.7</v>
      </c>
      <c r="F15" s="1065">
        <v>13761</v>
      </c>
      <c r="G15" s="1066">
        <v>216.4</v>
      </c>
    </row>
    <row r="16" spans="1:8" ht="19.5" customHeight="1" thickBot="1">
      <c r="A16" s="1000" t="s">
        <v>252</v>
      </c>
      <c r="B16" s="1067">
        <v>521</v>
      </c>
      <c r="C16" s="1068">
        <v>2710</v>
      </c>
      <c r="D16" s="1072">
        <v>3513968</v>
      </c>
      <c r="E16" s="1070">
        <v>5.2</v>
      </c>
      <c r="F16" s="1068">
        <v>6745</v>
      </c>
      <c r="G16" s="1071">
        <v>106.1</v>
      </c>
      <c r="H16" s="912"/>
    </row>
    <row r="17" spans="2:7" ht="17.25" customHeight="1">
      <c r="B17" s="934"/>
      <c r="C17" s="934"/>
      <c r="D17" s="934"/>
      <c r="E17" s="934"/>
      <c r="F17" s="934"/>
      <c r="G17" s="720" t="s">
        <v>2093</v>
      </c>
    </row>
    <row r="18" ht="17.25" customHeight="1">
      <c r="A18" s="1073"/>
    </row>
    <row r="19" ht="17.25" customHeight="1"/>
  </sheetData>
  <sheetProtection/>
  <mergeCells count="12">
    <mergeCell ref="G12:G13"/>
    <mergeCell ref="A4:A5"/>
    <mergeCell ref="B4:B5"/>
    <mergeCell ref="C4:C5"/>
    <mergeCell ref="D4:D5"/>
    <mergeCell ref="E4:F4"/>
    <mergeCell ref="G4:G5"/>
    <mergeCell ref="A12:A13"/>
    <mergeCell ref="B12:B13"/>
    <mergeCell ref="C12:C13"/>
    <mergeCell ref="D12:D13"/>
    <mergeCell ref="E12:F12"/>
  </mergeCells>
  <printOptions/>
  <pageMargins left="0.5905511811023623" right="0.5905511811023623" top="1.0236220472440944" bottom="0.5905511811023623" header="0.3937007874015748" footer="0.5118110236220472"/>
  <pageSetup horizontalDpi="600" verticalDpi="600" orientation="portrait" paperSize="9" r:id="rId1"/>
  <headerFooter alignWithMargins="0">
    <oddFooter>&amp;C-33-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A31" sqref="A31"/>
    </sheetView>
  </sheetViews>
  <sheetFormatPr defaultColWidth="6.625" defaultRowHeight="18" customHeight="1"/>
  <cols>
    <col min="1" max="1" width="29.125" style="717" customWidth="1"/>
    <col min="2" max="5" width="14.625" style="717" customWidth="1"/>
    <col min="6" max="6" width="13.75390625" style="719" customWidth="1"/>
    <col min="7" max="16384" width="6.625" style="719" customWidth="1"/>
  </cols>
  <sheetData>
    <row r="1" spans="1:5" ht="18" customHeight="1">
      <c r="A1" s="873" t="s">
        <v>2954</v>
      </c>
      <c r="B1" s="718"/>
      <c r="C1" s="718"/>
      <c r="D1" s="718"/>
      <c r="E1" s="718"/>
    </row>
    <row r="2" spans="2:5" ht="18" customHeight="1">
      <c r="B2" s="873"/>
      <c r="C2" s="1074"/>
      <c r="D2" s="1074"/>
      <c r="E2" s="1074"/>
    </row>
    <row r="3" ht="24" customHeight="1"/>
    <row r="4" spans="1:5" ht="20.25" customHeight="1">
      <c r="A4" s="1026"/>
      <c r="B4" s="718"/>
      <c r="C4" s="718"/>
      <c r="D4" s="718"/>
      <c r="E4" s="718"/>
    </row>
    <row r="5" spans="1:5" ht="20.25" customHeight="1" thickBot="1">
      <c r="A5" s="1698" t="s">
        <v>3415</v>
      </c>
      <c r="B5" s="720"/>
      <c r="C5" s="720"/>
      <c r="D5" s="720"/>
      <c r="E5" s="848" t="s">
        <v>2094</v>
      </c>
    </row>
    <row r="6" spans="1:5" ht="20.25" customHeight="1" thickBot="1">
      <c r="A6" s="1075" t="s">
        <v>2095</v>
      </c>
      <c r="B6" s="1076" t="s">
        <v>2096</v>
      </c>
      <c r="C6" s="990" t="s">
        <v>2097</v>
      </c>
      <c r="D6" s="991" t="s">
        <v>2098</v>
      </c>
      <c r="E6" s="991" t="s">
        <v>2099</v>
      </c>
    </row>
    <row r="7" spans="1:5" ht="20.25" customHeight="1">
      <c r="A7" s="769" t="s">
        <v>2100</v>
      </c>
      <c r="B7" s="1077">
        <v>9</v>
      </c>
      <c r="C7" s="1078">
        <v>19</v>
      </c>
      <c r="D7" s="1078">
        <v>9026</v>
      </c>
      <c r="E7" s="1078">
        <v>3896</v>
      </c>
    </row>
    <row r="8" spans="1:5" ht="20.25" customHeight="1">
      <c r="A8" s="769" t="s">
        <v>2101</v>
      </c>
      <c r="B8" s="1079">
        <v>5</v>
      </c>
      <c r="C8" s="1065">
        <v>17</v>
      </c>
      <c r="D8" s="1065">
        <v>19496</v>
      </c>
      <c r="E8" s="1065">
        <v>7170</v>
      </c>
    </row>
    <row r="9" spans="1:5" ht="20.25" customHeight="1">
      <c r="A9" s="769" t="s">
        <v>2102</v>
      </c>
      <c r="B9" s="1079">
        <v>28</v>
      </c>
      <c r="C9" s="1065">
        <v>79</v>
      </c>
      <c r="D9" s="1065">
        <v>77529</v>
      </c>
      <c r="E9" s="1065">
        <v>17263</v>
      </c>
    </row>
    <row r="10" spans="1:8" ht="20.25" customHeight="1">
      <c r="A10" s="769" t="s">
        <v>2103</v>
      </c>
      <c r="B10" s="1079">
        <v>3</v>
      </c>
      <c r="C10" s="1065">
        <v>6</v>
      </c>
      <c r="D10" s="1080">
        <v>1834</v>
      </c>
      <c r="E10" s="1080">
        <v>1369</v>
      </c>
      <c r="H10" s="678"/>
    </row>
    <row r="11" spans="1:5" ht="20.25" customHeight="1">
      <c r="A11" s="1143" t="s">
        <v>2104</v>
      </c>
      <c r="B11" s="1079">
        <v>8</v>
      </c>
      <c r="C11" s="1065">
        <v>43</v>
      </c>
      <c r="D11" s="1080">
        <v>37059</v>
      </c>
      <c r="E11" s="1080">
        <v>9100</v>
      </c>
    </row>
    <row r="12" spans="1:5" s="971" customFormat="1" ht="27" customHeight="1" thickBot="1">
      <c r="A12" s="1081" t="s">
        <v>631</v>
      </c>
      <c r="B12" s="1082">
        <f>SUM(B7:B11)</f>
        <v>53</v>
      </c>
      <c r="C12" s="1083">
        <f>SUM(C7:C11)</f>
        <v>164</v>
      </c>
      <c r="D12" s="1084">
        <f>SUM(D7:D11)</f>
        <v>144944</v>
      </c>
      <c r="E12" s="1084">
        <f>SUM(E7:E11)</f>
        <v>38798</v>
      </c>
    </row>
    <row r="13" spans="1:5" ht="20.25" customHeight="1">
      <c r="A13" s="769"/>
      <c r="B13" s="1065"/>
      <c r="C13" s="1065"/>
      <c r="D13" s="1065"/>
      <c r="E13" s="1065"/>
    </row>
    <row r="14" spans="1:5" ht="20.25" customHeight="1">
      <c r="A14" s="769"/>
      <c r="B14" s="1065"/>
      <c r="C14" s="1065"/>
      <c r="D14" s="1065"/>
      <c r="E14" s="1065"/>
    </row>
    <row r="15" spans="1:5" ht="20.25" customHeight="1">
      <c r="A15" s="1026"/>
      <c r="B15" s="1085"/>
      <c r="C15" s="1085"/>
      <c r="D15" s="1085"/>
      <c r="E15" s="1085"/>
    </row>
    <row r="16" spans="1:5" ht="20.25" customHeight="1" thickBot="1">
      <c r="A16" s="1698" t="s">
        <v>3416</v>
      </c>
      <c r="B16" s="1080"/>
      <c r="C16" s="1080"/>
      <c r="D16" s="1080"/>
      <c r="E16" s="1086" t="s">
        <v>2105</v>
      </c>
    </row>
    <row r="17" spans="1:5" ht="20.25" customHeight="1" thickBot="1">
      <c r="A17" s="1075" t="s">
        <v>2095</v>
      </c>
      <c r="B17" s="1087" t="s">
        <v>2096</v>
      </c>
      <c r="C17" s="1088" t="s">
        <v>2097</v>
      </c>
      <c r="D17" s="1089" t="s">
        <v>2098</v>
      </c>
      <c r="E17" s="991" t="s">
        <v>2099</v>
      </c>
    </row>
    <row r="18" spans="1:5" ht="20.25" customHeight="1">
      <c r="A18" s="769" t="s">
        <v>2106</v>
      </c>
      <c r="B18" s="1090">
        <v>18</v>
      </c>
      <c r="C18" s="1078">
        <v>626</v>
      </c>
      <c r="D18" s="1078">
        <v>1078770</v>
      </c>
      <c r="E18" s="1078">
        <v>56008</v>
      </c>
    </row>
    <row r="19" spans="1:5" ht="20.25" customHeight="1">
      <c r="A19" s="769" t="s">
        <v>2107</v>
      </c>
      <c r="B19" s="1079">
        <v>25</v>
      </c>
      <c r="C19" s="1065">
        <v>43</v>
      </c>
      <c r="D19" s="1065">
        <v>52611</v>
      </c>
      <c r="E19" s="1065">
        <v>7493</v>
      </c>
    </row>
    <row r="20" spans="1:5" ht="20.25" customHeight="1">
      <c r="A20" s="769" t="s">
        <v>2108</v>
      </c>
      <c r="B20" s="1079">
        <v>6</v>
      </c>
      <c r="C20" s="1065">
        <v>26</v>
      </c>
      <c r="D20" s="1065">
        <v>19165</v>
      </c>
      <c r="E20" s="1065">
        <v>643</v>
      </c>
    </row>
    <row r="21" spans="1:5" ht="20.25" customHeight="1">
      <c r="A21" s="769" t="s">
        <v>2109</v>
      </c>
      <c r="B21" s="1079">
        <v>10</v>
      </c>
      <c r="C21" s="1065">
        <v>22</v>
      </c>
      <c r="D21" s="1065">
        <v>29985</v>
      </c>
      <c r="E21" s="1065">
        <v>112</v>
      </c>
    </row>
    <row r="22" spans="1:5" ht="20.25" customHeight="1">
      <c r="A22" s="769" t="s">
        <v>2110</v>
      </c>
      <c r="B22" s="1079">
        <v>16</v>
      </c>
      <c r="C22" s="1065">
        <v>47</v>
      </c>
      <c r="D22" s="1065">
        <v>54453</v>
      </c>
      <c r="E22" s="1065">
        <v>1887</v>
      </c>
    </row>
    <row r="23" spans="1:5" ht="20.25" customHeight="1">
      <c r="A23" s="769" t="s">
        <v>2111</v>
      </c>
      <c r="B23" s="1079">
        <v>33</v>
      </c>
      <c r="C23" s="1065">
        <v>130</v>
      </c>
      <c r="D23" s="1065">
        <v>62086</v>
      </c>
      <c r="E23" s="1065">
        <v>2957</v>
      </c>
    </row>
    <row r="24" spans="1:5" ht="20.25" customHeight="1">
      <c r="A24" s="769" t="s">
        <v>2112</v>
      </c>
      <c r="B24" s="1079">
        <v>9</v>
      </c>
      <c r="C24" s="1065">
        <v>16</v>
      </c>
      <c r="D24" s="1065">
        <v>6434</v>
      </c>
      <c r="E24" s="1065">
        <v>243</v>
      </c>
    </row>
    <row r="25" spans="1:5" ht="20.25" customHeight="1">
      <c r="A25" s="769" t="s">
        <v>2113</v>
      </c>
      <c r="B25" s="1079">
        <v>63</v>
      </c>
      <c r="C25" s="1065">
        <v>344</v>
      </c>
      <c r="D25" s="1065">
        <v>266030</v>
      </c>
      <c r="E25" s="1065">
        <v>9535</v>
      </c>
    </row>
    <row r="26" spans="1:5" s="971" customFormat="1" ht="27" customHeight="1" thickBot="1">
      <c r="A26" s="1081" t="s">
        <v>631</v>
      </c>
      <c r="B26" s="1091">
        <f>SUM(B18:B25)</f>
        <v>180</v>
      </c>
      <c r="C26" s="1083">
        <f>SUM(C18:C25)</f>
        <v>1254</v>
      </c>
      <c r="D26" s="1083">
        <f>SUM(D18:D25)</f>
        <v>1569534</v>
      </c>
      <c r="E26" s="1083">
        <f>SUM(E18:E25)</f>
        <v>78878</v>
      </c>
    </row>
    <row r="27" spans="2:5" ht="20.25" customHeight="1">
      <c r="B27" s="1092"/>
      <c r="C27" s="1092"/>
      <c r="D27" s="1092"/>
      <c r="E27" s="1092"/>
    </row>
    <row r="28" spans="2:5" ht="20.25" customHeight="1">
      <c r="B28" s="1092"/>
      <c r="C28" s="1092"/>
      <c r="D28" s="1092"/>
      <c r="E28" s="1092"/>
    </row>
    <row r="29" spans="1:5" ht="20.25" customHeight="1">
      <c r="A29" s="1026"/>
      <c r="B29" s="1085"/>
      <c r="C29" s="1085"/>
      <c r="D29" s="1085"/>
      <c r="E29" s="1085"/>
    </row>
    <row r="30" spans="1:5" ht="20.25" customHeight="1" thickBot="1">
      <c r="A30" s="1698" t="s">
        <v>3417</v>
      </c>
      <c r="B30" s="1080"/>
      <c r="C30" s="1080"/>
      <c r="D30" s="1080"/>
      <c r="E30" s="1086" t="s">
        <v>2092</v>
      </c>
    </row>
    <row r="31" spans="1:5" ht="20.25" customHeight="1" thickBot="1">
      <c r="A31" s="1075" t="s">
        <v>2114</v>
      </c>
      <c r="B31" s="1087" t="s">
        <v>2096</v>
      </c>
      <c r="C31" s="1088" t="s">
        <v>2115</v>
      </c>
      <c r="D31" s="1089" t="s">
        <v>2116</v>
      </c>
      <c r="E31" s="991" t="s">
        <v>2099</v>
      </c>
    </row>
    <row r="32" spans="1:5" ht="20.25" customHeight="1">
      <c r="A32" s="769" t="s">
        <v>2117</v>
      </c>
      <c r="B32" s="1090">
        <v>46</v>
      </c>
      <c r="C32" s="1078">
        <v>205</v>
      </c>
      <c r="D32" s="1078">
        <v>367377</v>
      </c>
      <c r="E32" s="1078">
        <v>20536</v>
      </c>
    </row>
    <row r="33" spans="1:5" ht="20.25" customHeight="1">
      <c r="A33" s="769" t="s">
        <v>2118</v>
      </c>
      <c r="B33" s="1079">
        <v>8</v>
      </c>
      <c r="C33" s="1065">
        <v>15</v>
      </c>
      <c r="D33" s="1065">
        <v>7376</v>
      </c>
      <c r="E33" s="1065">
        <v>808</v>
      </c>
    </row>
    <row r="34" spans="1:5" s="971" customFormat="1" ht="27" customHeight="1" thickBot="1">
      <c r="A34" s="1081" t="s">
        <v>2119</v>
      </c>
      <c r="B34" s="1091">
        <f>SUM(B32:B33)</f>
        <v>54</v>
      </c>
      <c r="C34" s="1083">
        <f>SUM(C32:C33)</f>
        <v>220</v>
      </c>
      <c r="D34" s="1083">
        <f>SUM(D32:D33)</f>
        <v>374753</v>
      </c>
      <c r="E34" s="1083">
        <f>SUM(E32:E33)</f>
        <v>21344</v>
      </c>
    </row>
    <row r="35" spans="2:5" ht="20.25" customHeight="1">
      <c r="B35" s="1092"/>
      <c r="C35" s="1092"/>
      <c r="D35" s="1092"/>
      <c r="E35" s="1092"/>
    </row>
    <row r="36" spans="2:5" ht="20.25" customHeight="1">
      <c r="B36" s="1092"/>
      <c r="C36" s="1092"/>
      <c r="D36" s="1092"/>
      <c r="E36" s="1092"/>
    </row>
    <row r="37" spans="2:5" ht="20.25" customHeight="1">
      <c r="B37" s="1092"/>
      <c r="C37" s="1092"/>
      <c r="D37" s="1092"/>
      <c r="E37" s="1092"/>
    </row>
    <row r="38" spans="2:5" ht="20.25" customHeight="1">
      <c r="B38" s="1092"/>
      <c r="C38" s="1092"/>
      <c r="D38" s="1092"/>
      <c r="E38" s="1092"/>
    </row>
    <row r="39" ht="20.25" customHeight="1"/>
    <row r="40" ht="20.25" customHeight="1"/>
    <row r="41" ht="20.25" customHeight="1"/>
    <row r="42" ht="20.25" customHeight="1"/>
  </sheetData>
  <sheetProtection/>
  <printOptions/>
  <pageMargins left="0.5905511811023623" right="0.3937007874015748" top="1.1811023622047245" bottom="0.5905511811023623" header="0.3937007874015748" footer="0.5118110236220472"/>
  <pageSetup horizontalDpi="600" verticalDpi="600" orientation="portrait" paperSize="9" r:id="rId1"/>
  <headerFooter alignWithMargins="0">
    <oddFooter>&amp;C-34-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E23" sqref="E23"/>
    </sheetView>
  </sheetViews>
  <sheetFormatPr defaultColWidth="6.625" defaultRowHeight="20.25" customHeight="1"/>
  <cols>
    <col min="1" max="1" width="34.875" style="1095" customWidth="1"/>
    <col min="2" max="5" width="13.75390625" style="1095" customWidth="1"/>
    <col min="6" max="16384" width="6.625" style="1094" customWidth="1"/>
  </cols>
  <sheetData>
    <row r="1" spans="1:5" ht="20.25" customHeight="1">
      <c r="A1" s="1774" t="s">
        <v>3418</v>
      </c>
      <c r="B1" s="1093"/>
      <c r="C1" s="1093"/>
      <c r="D1" s="1093"/>
      <c r="E1" s="1093"/>
    </row>
    <row r="2" spans="2:5" ht="20.25" customHeight="1" thickBot="1">
      <c r="B2" s="1096"/>
      <c r="C2" s="1096"/>
      <c r="D2" s="1096"/>
      <c r="E2" s="1096" t="s">
        <v>2092</v>
      </c>
    </row>
    <row r="3" spans="1:5" ht="20.25" customHeight="1" thickBot="1">
      <c r="A3" s="1097" t="s">
        <v>2120</v>
      </c>
      <c r="B3" s="1098" t="s">
        <v>2096</v>
      </c>
      <c r="C3" s="1099" t="s">
        <v>2121</v>
      </c>
      <c r="D3" s="1099" t="s">
        <v>2122</v>
      </c>
      <c r="E3" s="1098" t="s">
        <v>2099</v>
      </c>
    </row>
    <row r="4" spans="1:5" ht="20.25" customHeight="1">
      <c r="A4" s="1100" t="s">
        <v>2123</v>
      </c>
      <c r="B4" s="1101">
        <v>18</v>
      </c>
      <c r="C4" s="1102">
        <v>54</v>
      </c>
      <c r="D4" s="1102">
        <v>47387</v>
      </c>
      <c r="E4" s="1102">
        <v>15966</v>
      </c>
    </row>
    <row r="5" spans="1:5" ht="20.25" customHeight="1">
      <c r="A5" s="1100" t="s">
        <v>2124</v>
      </c>
      <c r="B5" s="1103">
        <v>24</v>
      </c>
      <c r="C5" s="1104">
        <v>81</v>
      </c>
      <c r="D5" s="1104">
        <v>92040</v>
      </c>
      <c r="E5" s="1104">
        <v>8503</v>
      </c>
    </row>
    <row r="6" spans="1:5" ht="20.25" customHeight="1">
      <c r="A6" s="1100" t="s">
        <v>2125</v>
      </c>
      <c r="B6" s="1103">
        <v>9</v>
      </c>
      <c r="C6" s="1104">
        <v>37</v>
      </c>
      <c r="D6" s="1104">
        <v>35908</v>
      </c>
      <c r="E6" s="1104">
        <v>9061</v>
      </c>
    </row>
    <row r="7" spans="1:5" s="1108" customFormat="1" ht="27" customHeight="1" thickBot="1">
      <c r="A7" s="1105" t="s">
        <v>2126</v>
      </c>
      <c r="B7" s="1106">
        <f>SUM(B4:B6)</f>
        <v>51</v>
      </c>
      <c r="C7" s="1107">
        <f>SUM(C4:C6)</f>
        <v>172</v>
      </c>
      <c r="D7" s="1107">
        <f>SUM(D4:D6)</f>
        <v>175335</v>
      </c>
      <c r="E7" s="1107">
        <f>SUM(E4:E6)</f>
        <v>33530</v>
      </c>
    </row>
    <row r="10" spans="1:5" ht="20.25" customHeight="1">
      <c r="A10" s="1774" t="s">
        <v>3419</v>
      </c>
      <c r="B10" s="1093"/>
      <c r="C10" s="1093"/>
      <c r="D10" s="1093"/>
      <c r="E10" s="1093"/>
    </row>
    <row r="11" spans="1:5" ht="20.25" customHeight="1" thickBot="1">
      <c r="A11" s="1094"/>
      <c r="B11" s="1096"/>
      <c r="C11" s="1096"/>
      <c r="D11" s="1096"/>
      <c r="E11" s="1096" t="s">
        <v>2092</v>
      </c>
    </row>
    <row r="12" spans="1:5" ht="20.25" customHeight="1" thickBot="1">
      <c r="A12" s="1109" t="s">
        <v>2127</v>
      </c>
      <c r="B12" s="1110" t="s">
        <v>2096</v>
      </c>
      <c r="C12" s="1099" t="s">
        <v>2097</v>
      </c>
      <c r="D12" s="1099" t="s">
        <v>2098</v>
      </c>
      <c r="E12" s="1098" t="s">
        <v>2099</v>
      </c>
    </row>
    <row r="13" spans="1:5" ht="20.25" customHeight="1">
      <c r="A13" s="1111" t="s">
        <v>2128</v>
      </c>
      <c r="B13" s="1112">
        <v>36</v>
      </c>
      <c r="C13" s="1113">
        <v>184</v>
      </c>
      <c r="D13" s="1113">
        <v>286518</v>
      </c>
      <c r="E13" s="1113">
        <v>36255</v>
      </c>
    </row>
    <row r="14" spans="1:5" ht="20.25" customHeight="1">
      <c r="A14" s="1111" t="s">
        <v>2129</v>
      </c>
      <c r="B14" s="1114">
        <v>9</v>
      </c>
      <c r="C14" s="1115">
        <v>34</v>
      </c>
      <c r="D14" s="1115">
        <v>39600</v>
      </c>
      <c r="E14" s="1115">
        <v>8747</v>
      </c>
    </row>
    <row r="15" spans="1:5" ht="20.25" customHeight="1">
      <c r="A15" s="1111" t="s">
        <v>2130</v>
      </c>
      <c r="B15" s="1114">
        <v>30</v>
      </c>
      <c r="C15" s="1115">
        <v>166</v>
      </c>
      <c r="D15" s="1115">
        <v>493059</v>
      </c>
      <c r="E15" s="1115">
        <v>21227</v>
      </c>
    </row>
    <row r="16" spans="1:5" ht="20.25" customHeight="1">
      <c r="A16" s="1111" t="s">
        <v>2131</v>
      </c>
      <c r="B16" s="1114">
        <v>21</v>
      </c>
      <c r="C16" s="1115">
        <v>213</v>
      </c>
      <c r="D16" s="1115">
        <v>148385</v>
      </c>
      <c r="E16" s="1115">
        <v>30701</v>
      </c>
    </row>
    <row r="17" spans="1:5" ht="20.25" customHeight="1">
      <c r="A17" s="1863" t="s">
        <v>2132</v>
      </c>
      <c r="B17" s="1114">
        <v>11</v>
      </c>
      <c r="C17" s="1115">
        <v>36</v>
      </c>
      <c r="D17" s="1115">
        <v>35110</v>
      </c>
      <c r="E17" s="1115">
        <v>10855</v>
      </c>
    </row>
    <row r="18" spans="1:5" ht="20.25" customHeight="1">
      <c r="A18" s="1111" t="s">
        <v>2133</v>
      </c>
      <c r="B18" s="1114">
        <v>1</v>
      </c>
      <c r="C18" s="1115">
        <v>2</v>
      </c>
      <c r="D18" s="1116" t="s">
        <v>3082</v>
      </c>
      <c r="E18" s="1116" t="s">
        <v>1994</v>
      </c>
    </row>
    <row r="19" spans="1:5" ht="20.25" customHeight="1">
      <c r="A19" s="1111" t="s">
        <v>2134</v>
      </c>
      <c r="B19" s="1114">
        <v>9</v>
      </c>
      <c r="C19" s="1115">
        <v>21</v>
      </c>
      <c r="D19" s="1115">
        <v>18568</v>
      </c>
      <c r="E19" s="1115">
        <v>3894</v>
      </c>
    </row>
    <row r="20" spans="1:5" ht="20.25" customHeight="1">
      <c r="A20" s="1100" t="s">
        <v>2135</v>
      </c>
      <c r="B20" s="1114">
        <v>66</v>
      </c>
      <c r="C20" s="1115">
        <v>275</v>
      </c>
      <c r="D20" s="1116" t="s">
        <v>1994</v>
      </c>
      <c r="E20" s="1116" t="s">
        <v>1994</v>
      </c>
    </row>
    <row r="21" spans="1:8" s="1108" customFormat="1" ht="27" customHeight="1" thickBot="1">
      <c r="A21" s="1117" t="s">
        <v>631</v>
      </c>
      <c r="B21" s="1118">
        <f>SUM(B13:B20)</f>
        <v>183</v>
      </c>
      <c r="C21" s="1119">
        <f>SUM(C13:C20)</f>
        <v>931</v>
      </c>
      <c r="D21" s="2102" t="s">
        <v>1994</v>
      </c>
      <c r="E21" s="2102" t="s">
        <v>1994</v>
      </c>
      <c r="H21" s="1120"/>
    </row>
    <row r="22" spans="4:5" ht="20.25" customHeight="1">
      <c r="D22" s="1775"/>
      <c r="E22" s="1096" t="s">
        <v>3420</v>
      </c>
    </row>
  </sheetData>
  <sheetProtection/>
  <printOptions/>
  <pageMargins left="0.5905511811023623" right="0.4330708661417323" top="1.1811023622047245" bottom="0.5905511811023623" header="0.3937007874015748" footer="0.5118110236220472"/>
  <pageSetup horizontalDpi="600" verticalDpi="600" orientation="portrait" paperSize="9" r:id="rId1"/>
  <headerFooter alignWithMargins="0">
    <oddFooter>&amp;C-35-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N35" sqref="N35"/>
    </sheetView>
  </sheetViews>
  <sheetFormatPr defaultColWidth="6.625" defaultRowHeight="18" customHeight="1"/>
  <cols>
    <col min="1" max="1" width="4.625" style="717" customWidth="1"/>
    <col min="2" max="2" width="10.00390625" style="719" customWidth="1"/>
    <col min="3" max="3" width="9.125" style="717" customWidth="1"/>
    <col min="4" max="4" width="5.50390625" style="717" customWidth="1"/>
    <col min="5" max="5" width="9.125" style="717" customWidth="1"/>
    <col min="6" max="6" width="5.50390625" style="719" customWidth="1"/>
    <col min="7" max="7" width="9.125" style="717" customWidth="1"/>
    <col min="8" max="8" width="5.50390625" style="717" customWidth="1"/>
    <col min="9" max="9" width="9.125" style="717" customWidth="1"/>
    <col min="10" max="10" width="5.50390625" style="717" customWidth="1"/>
    <col min="11" max="11" width="9.125" style="717" customWidth="1"/>
    <col min="12" max="12" width="5.50390625" style="717" customWidth="1"/>
    <col min="13" max="13" width="7.125" style="717" customWidth="1"/>
    <col min="14" max="14" width="5.75390625" style="717" customWidth="1"/>
    <col min="15" max="15" width="5.50390625" style="717" customWidth="1"/>
    <col min="16" max="16384" width="6.625" style="719" customWidth="1"/>
  </cols>
  <sheetData>
    <row r="1" spans="1:12" ht="18" customHeight="1">
      <c r="A1" s="1491" t="s">
        <v>2838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6" ht="18" customHeight="1" thickBot="1">
      <c r="A2" s="1540"/>
      <c r="B2" s="1541"/>
      <c r="C2" s="1541"/>
      <c r="D2" s="1541"/>
      <c r="E2" s="1541"/>
      <c r="F2" s="1541"/>
      <c r="G2" s="1541"/>
      <c r="H2" s="2556" t="s">
        <v>1718</v>
      </c>
      <c r="I2" s="2557"/>
      <c r="J2" s="2557"/>
      <c r="K2" s="2557"/>
      <c r="L2" s="2557"/>
      <c r="M2" s="1493"/>
      <c r="N2" s="1497"/>
      <c r="O2" s="1493"/>
      <c r="P2" s="1493"/>
    </row>
    <row r="3" spans="1:16" ht="18" customHeight="1">
      <c r="A3" s="2552" t="s">
        <v>1719</v>
      </c>
      <c r="B3" s="2553"/>
      <c r="C3" s="2558" t="s">
        <v>173</v>
      </c>
      <c r="D3" s="2544"/>
      <c r="E3" s="2558" t="s">
        <v>2322</v>
      </c>
      <c r="F3" s="2544"/>
      <c r="G3" s="2558" t="s">
        <v>1720</v>
      </c>
      <c r="H3" s="2544"/>
      <c r="I3" s="2558" t="s">
        <v>1882</v>
      </c>
      <c r="J3" s="2544"/>
      <c r="K3" s="2543" t="s">
        <v>1721</v>
      </c>
      <c r="L3" s="2546"/>
      <c r="M3" s="1493"/>
      <c r="N3" s="2536"/>
      <c r="O3" s="2537"/>
      <c r="P3" s="1493"/>
    </row>
    <row r="4" spans="1:16" ht="18" customHeight="1" thickBot="1">
      <c r="A4" s="2554"/>
      <c r="B4" s="2555"/>
      <c r="C4" s="1369" t="s">
        <v>2554</v>
      </c>
      <c r="D4" s="1542" t="s">
        <v>2553</v>
      </c>
      <c r="E4" s="1369" t="s">
        <v>2554</v>
      </c>
      <c r="F4" s="1542" t="s">
        <v>2553</v>
      </c>
      <c r="G4" s="1369" t="s">
        <v>2554</v>
      </c>
      <c r="H4" s="1542" t="s">
        <v>2553</v>
      </c>
      <c r="I4" s="1369" t="s">
        <v>2554</v>
      </c>
      <c r="J4" s="1542" t="s">
        <v>2553</v>
      </c>
      <c r="K4" s="1369" t="s">
        <v>2554</v>
      </c>
      <c r="L4" s="1543" t="s">
        <v>2553</v>
      </c>
      <c r="M4" s="1493"/>
      <c r="N4" s="1551"/>
      <c r="O4" s="1551"/>
      <c r="P4" s="1493"/>
    </row>
    <row r="5" spans="1:15" ht="21.75" customHeight="1">
      <c r="A5" s="2549" t="s">
        <v>2555</v>
      </c>
      <c r="B5" s="2550"/>
      <c r="C5" s="1534">
        <f>C6+C7</f>
        <v>33886540</v>
      </c>
      <c r="D5" s="1727">
        <f>C5/C18*100</f>
        <v>21.337787292991624</v>
      </c>
      <c r="E5" s="1535">
        <f>E6+E7</f>
        <v>33314752</v>
      </c>
      <c r="F5" s="1727">
        <f>E5/E$18*100</f>
        <v>20.977741955796233</v>
      </c>
      <c r="G5" s="1535">
        <f>G6+G7</f>
        <v>33225769</v>
      </c>
      <c r="H5" s="1727">
        <f>G5/G$18*100</f>
        <v>20.917759380508688</v>
      </c>
      <c r="I5" s="1535">
        <f>I6+I7</f>
        <v>31826573</v>
      </c>
      <c r="J5" s="1727">
        <f>I5/I$18*100</f>
        <v>20.03183094159114</v>
      </c>
      <c r="K5" s="1534">
        <f>K6+K7</f>
        <v>31380017</v>
      </c>
      <c r="L5" s="1729">
        <f>K5/K$18*100</f>
        <v>19.75076598690836</v>
      </c>
      <c r="M5" s="1544"/>
      <c r="N5" s="1552"/>
      <c r="O5" s="1553"/>
    </row>
    <row r="6" spans="1:15" ht="21.75" customHeight="1">
      <c r="A6" s="2540" t="s">
        <v>1724</v>
      </c>
      <c r="B6" s="1545" t="s">
        <v>2556</v>
      </c>
      <c r="C6" s="1535">
        <v>26437254</v>
      </c>
      <c r="D6" s="1727">
        <f>C6/C18*100</f>
        <v>16.647096530445186</v>
      </c>
      <c r="E6" s="1535">
        <v>26076685</v>
      </c>
      <c r="F6" s="1727">
        <f>E6/E$18*100</f>
        <v>16.420052263711355</v>
      </c>
      <c r="G6" s="1535">
        <v>26009539</v>
      </c>
      <c r="H6" s="1727">
        <f aca="true" t="shared" si="0" ref="H6:H17">G6/G$18*100</f>
        <v>16.374678292621507</v>
      </c>
      <c r="I6" s="1535">
        <v>24786022</v>
      </c>
      <c r="J6" s="1727">
        <f aca="true" t="shared" si="1" ref="J6:J17">I6/I$18*100</f>
        <v>15.600467019133937</v>
      </c>
      <c r="K6" s="1535">
        <v>24418105</v>
      </c>
      <c r="L6" s="1730">
        <f aca="true" t="shared" si="2" ref="L6:L17">K6/K$18*100</f>
        <v>15.368897910372608</v>
      </c>
      <c r="M6" s="1544"/>
      <c r="N6" s="1552"/>
      <c r="O6" s="1553"/>
    </row>
    <row r="7" spans="1:15" ht="21.75" customHeight="1">
      <c r="A7" s="2551"/>
      <c r="B7" s="1545" t="s">
        <v>2557</v>
      </c>
      <c r="C7" s="1535">
        <v>7449286</v>
      </c>
      <c r="D7" s="1727">
        <f>C7/C18*100</f>
        <v>4.690690762546439</v>
      </c>
      <c r="E7" s="1535">
        <v>7238067</v>
      </c>
      <c r="F7" s="1727">
        <f aca="true" t="shared" si="3" ref="F7:F17">E7/E$18*100</f>
        <v>4.557689692084881</v>
      </c>
      <c r="G7" s="1535">
        <v>7216230</v>
      </c>
      <c r="H7" s="1727">
        <f t="shared" si="0"/>
        <v>4.543081087887182</v>
      </c>
      <c r="I7" s="1535">
        <v>7040551</v>
      </c>
      <c r="J7" s="1727">
        <f t="shared" si="1"/>
        <v>4.431363922457201</v>
      </c>
      <c r="K7" s="1535">
        <v>6961912</v>
      </c>
      <c r="L7" s="1730">
        <f t="shared" si="2"/>
        <v>4.381868076535751</v>
      </c>
      <c r="M7" s="1544"/>
      <c r="N7" s="1552"/>
      <c r="O7" s="1553"/>
    </row>
    <row r="8" spans="1:15" ht="21.75" customHeight="1">
      <c r="A8" s="2538" t="s">
        <v>2558</v>
      </c>
      <c r="B8" s="2539"/>
      <c r="C8" s="1535">
        <v>11594629</v>
      </c>
      <c r="D8" s="1727">
        <f>C8/C18*100</f>
        <v>7.300943895220705</v>
      </c>
      <c r="E8" s="1535">
        <v>11505296</v>
      </c>
      <c r="F8" s="1727">
        <f t="shared" si="3"/>
        <v>7.244692399722939</v>
      </c>
      <c r="G8" s="1535">
        <v>11593509</v>
      </c>
      <c r="H8" s="1727">
        <f t="shared" si="0"/>
        <v>7.298859858977587</v>
      </c>
      <c r="I8" s="1535">
        <v>11686803</v>
      </c>
      <c r="J8" s="1727">
        <f t="shared" si="1"/>
        <v>7.355742069486405</v>
      </c>
      <c r="K8" s="1535">
        <v>11664918</v>
      </c>
      <c r="L8" s="1730">
        <f t="shared" si="2"/>
        <v>7.34196752265861</v>
      </c>
      <c r="M8" s="1544"/>
      <c r="N8" s="1552"/>
      <c r="O8" s="1553"/>
    </row>
    <row r="9" spans="1:15" ht="21.75" customHeight="1">
      <c r="A9" s="2538" t="s">
        <v>2559</v>
      </c>
      <c r="B9" s="2539"/>
      <c r="C9" s="1535">
        <v>803024</v>
      </c>
      <c r="D9" s="1727">
        <f>C9/C18*100</f>
        <v>0.5056507776588376</v>
      </c>
      <c r="E9" s="1535">
        <v>102338</v>
      </c>
      <c r="F9" s="1727">
        <f t="shared" si="3"/>
        <v>0.06444052641521315</v>
      </c>
      <c r="G9" s="1535">
        <v>102270</v>
      </c>
      <c r="H9" s="1727">
        <f t="shared" si="0"/>
        <v>0.06438554520271972</v>
      </c>
      <c r="I9" s="1535">
        <v>102270</v>
      </c>
      <c r="J9" s="1727">
        <f t="shared" si="1"/>
        <v>0.06436933534743203</v>
      </c>
      <c r="K9" s="1535">
        <v>101657</v>
      </c>
      <c r="L9" s="1730">
        <f t="shared" si="2"/>
        <v>0.06398350956696879</v>
      </c>
      <c r="M9" s="1544"/>
      <c r="N9" s="1552"/>
      <c r="O9" s="1553"/>
    </row>
    <row r="10" spans="1:15" ht="21.75" customHeight="1">
      <c r="A10" s="2538" t="s">
        <v>2560</v>
      </c>
      <c r="B10" s="2539"/>
      <c r="C10" s="1535">
        <v>72286950</v>
      </c>
      <c r="D10" s="1727">
        <f>C10/C18*100</f>
        <v>45.517883004848564</v>
      </c>
      <c r="E10" s="1535">
        <v>72027237</v>
      </c>
      <c r="F10" s="1727">
        <f t="shared" si="3"/>
        <v>45.354346073924816</v>
      </c>
      <c r="G10" s="1535">
        <v>72060858</v>
      </c>
      <c r="H10" s="1727">
        <f t="shared" si="0"/>
        <v>45.36694661294384</v>
      </c>
      <c r="I10" s="1535">
        <v>71027611</v>
      </c>
      <c r="J10" s="1727">
        <f t="shared" si="1"/>
        <v>44.705193227593156</v>
      </c>
      <c r="K10" s="1535">
        <v>70646373</v>
      </c>
      <c r="L10" s="1730">
        <f t="shared" si="2"/>
        <v>44.46523980362538</v>
      </c>
      <c r="M10" s="1544"/>
      <c r="N10" s="1552"/>
      <c r="O10" s="1553"/>
    </row>
    <row r="11" spans="1:15" ht="21.75" customHeight="1">
      <c r="A11" s="2538" t="s">
        <v>2561</v>
      </c>
      <c r="B11" s="2539"/>
      <c r="C11" s="1537">
        <v>36</v>
      </c>
      <c r="D11" s="1727">
        <f>C11/C18*100</f>
        <v>2.2668597695359237E-05</v>
      </c>
      <c r="E11" s="1537">
        <v>36</v>
      </c>
      <c r="F11" s="1727">
        <f t="shared" si="3"/>
        <v>2.2668597695359237E-05</v>
      </c>
      <c r="G11" s="1537">
        <v>36</v>
      </c>
      <c r="H11" s="1727">
        <f t="shared" si="0"/>
        <v>2.266431629312516E-05</v>
      </c>
      <c r="I11" s="1537">
        <v>36</v>
      </c>
      <c r="J11" s="1727">
        <f t="shared" si="1"/>
        <v>2.2658610271903323E-05</v>
      </c>
      <c r="K11" s="1538">
        <v>36</v>
      </c>
      <c r="L11" s="1730">
        <f t="shared" si="2"/>
        <v>2.2658610271903323E-05</v>
      </c>
      <c r="M11" s="1544"/>
      <c r="N11" s="1554"/>
      <c r="O11" s="1553"/>
    </row>
    <row r="12" spans="1:15" ht="21.75" customHeight="1">
      <c r="A12" s="2538" t="s">
        <v>2562</v>
      </c>
      <c r="B12" s="2539"/>
      <c r="C12" s="1535">
        <v>203185</v>
      </c>
      <c r="D12" s="1727">
        <f>C12/C18*100</f>
        <v>0.12794219507587684</v>
      </c>
      <c r="E12" s="1535">
        <v>197504</v>
      </c>
      <c r="F12" s="1727">
        <f t="shared" si="3"/>
        <v>0.12436496442289528</v>
      </c>
      <c r="G12" s="1535">
        <v>203083</v>
      </c>
      <c r="H12" s="1727">
        <f t="shared" si="0"/>
        <v>0.12785381515990935</v>
      </c>
      <c r="I12" s="1535">
        <v>1508014</v>
      </c>
      <c r="J12" s="1727">
        <f t="shared" si="1"/>
        <v>0.9491528197381671</v>
      </c>
      <c r="K12" s="1535">
        <v>1477695</v>
      </c>
      <c r="L12" s="1730">
        <f t="shared" si="2"/>
        <v>0.9300698640483382</v>
      </c>
      <c r="M12" s="1544"/>
      <c r="N12" s="1552"/>
      <c r="O12" s="1553"/>
    </row>
    <row r="13" spans="1:15" ht="21.75" customHeight="1">
      <c r="A13" s="2538" t="s">
        <v>2563</v>
      </c>
      <c r="B13" s="2539"/>
      <c r="C13" s="1535">
        <f>C14+C15+C16</f>
        <v>5940681</v>
      </c>
      <c r="D13" s="1727">
        <f>C13/C18*100</f>
        <v>3.7407474340406774</v>
      </c>
      <c r="E13" s="1535">
        <f>E14+E15+E16</f>
        <v>5682430</v>
      </c>
      <c r="F13" s="1727">
        <f t="shared" si="3"/>
        <v>3.578131100056672</v>
      </c>
      <c r="G13" s="1535">
        <f>G14+G15+G16</f>
        <v>5615928</v>
      </c>
      <c r="H13" s="1727">
        <f t="shared" si="0"/>
        <v>3.535588013094938</v>
      </c>
      <c r="I13" s="1535">
        <f>I14+I15+I16</f>
        <v>5357149</v>
      </c>
      <c r="J13" s="1727">
        <f t="shared" si="1"/>
        <v>3.371820871097684</v>
      </c>
      <c r="K13" s="1535">
        <f>K14+K15+K16</f>
        <v>5457435</v>
      </c>
      <c r="L13" s="1730">
        <f t="shared" si="2"/>
        <v>3.4349414652567973</v>
      </c>
      <c r="M13" s="1544"/>
      <c r="N13" s="1552"/>
      <c r="O13" s="1553"/>
    </row>
    <row r="14" spans="1:15" ht="21.75" customHeight="1">
      <c r="A14" s="2540" t="s">
        <v>1725</v>
      </c>
      <c r="B14" s="1546" t="s">
        <v>1726</v>
      </c>
      <c r="C14" s="1535">
        <v>2445864</v>
      </c>
      <c r="D14" s="1727">
        <f>C14/C18*100</f>
        <v>1.5401196398211698</v>
      </c>
      <c r="E14" s="1535">
        <v>2460877</v>
      </c>
      <c r="F14" s="1727">
        <f t="shared" si="3"/>
        <v>1.549573074743404</v>
      </c>
      <c r="G14" s="1535">
        <v>2301706</v>
      </c>
      <c r="H14" s="1727">
        <f t="shared" si="0"/>
        <v>1.4490720221606648</v>
      </c>
      <c r="I14" s="1535">
        <v>2027799</v>
      </c>
      <c r="J14" s="1727">
        <f t="shared" si="1"/>
        <v>1.2763085347432024</v>
      </c>
      <c r="K14" s="1535">
        <v>2007515</v>
      </c>
      <c r="L14" s="1730">
        <f t="shared" si="2"/>
        <v>1.2635416666666666</v>
      </c>
      <c r="M14" s="1544"/>
      <c r="N14" s="1552"/>
      <c r="O14" s="1553"/>
    </row>
    <row r="15" spans="1:15" ht="21.75" customHeight="1">
      <c r="A15" s="2538"/>
      <c r="B15" s="1546" t="s">
        <v>2564</v>
      </c>
      <c r="C15" s="1535">
        <v>223819</v>
      </c>
      <c r="D15" s="1727">
        <f>C15/C18*100</f>
        <v>0.14093507965493357</v>
      </c>
      <c r="E15" s="1535">
        <v>222640</v>
      </c>
      <c r="F15" s="1727">
        <f t="shared" si="3"/>
        <v>0.14019268308041055</v>
      </c>
      <c r="G15" s="1535">
        <v>223898</v>
      </c>
      <c r="H15" s="1727">
        <f t="shared" si="0"/>
        <v>0.14095819692772601</v>
      </c>
      <c r="I15" s="1535">
        <v>225624</v>
      </c>
      <c r="J15" s="1727">
        <f t="shared" si="1"/>
        <v>0.14200906344410877</v>
      </c>
      <c r="K15" s="1535">
        <v>225711</v>
      </c>
      <c r="L15" s="1730">
        <f t="shared" si="2"/>
        <v>0.14206382175226587</v>
      </c>
      <c r="M15" s="1544"/>
      <c r="N15" s="1552"/>
      <c r="O15" s="1553"/>
    </row>
    <row r="16" spans="1:15" ht="21.75" customHeight="1">
      <c r="A16" s="2538"/>
      <c r="B16" s="1545" t="s">
        <v>2565</v>
      </c>
      <c r="C16" s="1535">
        <v>3270998</v>
      </c>
      <c r="D16" s="1727">
        <f>C16/C18*100</f>
        <v>2.059692714564574</v>
      </c>
      <c r="E16" s="1535">
        <v>2998913</v>
      </c>
      <c r="F16" s="1727">
        <f t="shared" si="3"/>
        <v>1.8883653422328568</v>
      </c>
      <c r="G16" s="1535">
        <v>3090324</v>
      </c>
      <c r="H16" s="1727">
        <f t="shared" si="0"/>
        <v>1.9455577940065476</v>
      </c>
      <c r="I16" s="1535">
        <v>3103726</v>
      </c>
      <c r="J16" s="1727">
        <f t="shared" si="1"/>
        <v>1.9535032729103725</v>
      </c>
      <c r="K16" s="1535">
        <v>3224209</v>
      </c>
      <c r="L16" s="1730">
        <f t="shared" si="2"/>
        <v>2.029335976837865</v>
      </c>
      <c r="M16" s="1544"/>
      <c r="N16" s="1552"/>
      <c r="O16" s="1553"/>
    </row>
    <row r="17" spans="1:16" ht="21.75" customHeight="1">
      <c r="A17" s="2541" t="s">
        <v>2566</v>
      </c>
      <c r="B17" s="2542"/>
      <c r="C17" s="1535">
        <v>34094955</v>
      </c>
      <c r="D17" s="1727">
        <f>C17/C18*100</f>
        <v>21.469022731566024</v>
      </c>
      <c r="E17" s="1535">
        <v>35980407</v>
      </c>
      <c r="F17" s="1727">
        <f t="shared" si="3"/>
        <v>22.656260311063537</v>
      </c>
      <c r="G17" s="1535">
        <v>36038547</v>
      </c>
      <c r="H17" s="1727">
        <f t="shared" si="0"/>
        <v>22.68858410979602</v>
      </c>
      <c r="I17" s="1535">
        <v>37371544</v>
      </c>
      <c r="J17" s="1727">
        <f t="shared" si="1"/>
        <v>23.52186807653575</v>
      </c>
      <c r="K17" s="1535">
        <v>38151869</v>
      </c>
      <c r="L17" s="1730">
        <f t="shared" si="2"/>
        <v>24.013009189325278</v>
      </c>
      <c r="M17" s="1544"/>
      <c r="N17" s="1552"/>
      <c r="O17" s="1553"/>
      <c r="P17" s="1498"/>
    </row>
    <row r="18" spans="1:16" ht="21.75" customHeight="1" thickBot="1">
      <c r="A18" s="2547" t="s">
        <v>2567</v>
      </c>
      <c r="B18" s="2548"/>
      <c r="C18" s="1725">
        <f>C5+C8+C9+C10+C12+C13+C17+C11</f>
        <v>158810000</v>
      </c>
      <c r="D18" s="1728">
        <f>D5+D8+D9+D10+D11+D12+D13+D17</f>
        <v>100</v>
      </c>
      <c r="E18" s="1725">
        <f>E5+E8+E9+E10+E12+E13+E17+E11</f>
        <v>158810000</v>
      </c>
      <c r="F18" s="1728">
        <f>F5+F8+F9+F10+F11+F12+F13+F17</f>
        <v>100</v>
      </c>
      <c r="G18" s="1725">
        <f>G5+G8+G9+G10+G12+G13+G17+G11</f>
        <v>158840000</v>
      </c>
      <c r="H18" s="1728">
        <f>H5+H8+H9+H10+H11+H12+H13+H17</f>
        <v>100</v>
      </c>
      <c r="I18" s="1725">
        <f>I5+I8+I9+I10+I12+I13+I17+I11</f>
        <v>158880000</v>
      </c>
      <c r="J18" s="1728">
        <f>J5+J8+J9+J10+J11+J12+J13+J17</f>
        <v>100.00000000000001</v>
      </c>
      <c r="K18" s="1725">
        <f>K5+K8+K9+K10+K12+K13+K17+K11</f>
        <v>158880000</v>
      </c>
      <c r="L18" s="1731">
        <f>L5+L8+L9+L10+L11+L12+L13+L17</f>
        <v>100</v>
      </c>
      <c r="M18" s="1547"/>
      <c r="N18" s="1552"/>
      <c r="O18" s="1553"/>
      <c r="P18" s="1493"/>
    </row>
    <row r="19" spans="1:12" ht="18" customHeight="1" thickBot="1">
      <c r="A19" s="1540"/>
      <c r="B19" s="1548"/>
      <c r="C19" s="1548"/>
      <c r="D19" s="1549"/>
      <c r="E19" s="1548"/>
      <c r="F19" s="1548"/>
      <c r="G19" s="1548"/>
      <c r="H19" s="1548"/>
      <c r="I19" s="1548"/>
      <c r="J19" s="1548"/>
      <c r="K19" s="683"/>
      <c r="L19" s="720"/>
    </row>
    <row r="20" spans="1:15" ht="18" customHeight="1">
      <c r="A20" s="2552" t="s">
        <v>1719</v>
      </c>
      <c r="B20" s="2553"/>
      <c r="C20" s="2543" t="s">
        <v>2569</v>
      </c>
      <c r="D20" s="2544"/>
      <c r="E20" s="2543" t="s">
        <v>1722</v>
      </c>
      <c r="F20" s="2544"/>
      <c r="G20" s="2543" t="s">
        <v>2570</v>
      </c>
      <c r="H20" s="2544"/>
      <c r="I20" s="2543" t="s">
        <v>1723</v>
      </c>
      <c r="J20" s="2544"/>
      <c r="K20" s="2545" t="s">
        <v>2571</v>
      </c>
      <c r="L20" s="2546"/>
      <c r="M20" s="1493"/>
      <c r="N20" s="1278"/>
      <c r="O20" s="719"/>
    </row>
    <row r="21" spans="1:15" ht="18" customHeight="1" thickBot="1">
      <c r="A21" s="2554"/>
      <c r="B21" s="2555"/>
      <c r="C21" s="1369" t="s">
        <v>2554</v>
      </c>
      <c r="D21" s="1543" t="s">
        <v>2553</v>
      </c>
      <c r="E21" s="1542" t="s">
        <v>2554</v>
      </c>
      <c r="F21" s="1542" t="s">
        <v>2553</v>
      </c>
      <c r="G21" s="1542" t="s">
        <v>2554</v>
      </c>
      <c r="H21" s="1542" t="s">
        <v>2553</v>
      </c>
      <c r="I21" s="1542" t="s">
        <v>2554</v>
      </c>
      <c r="J21" s="1542" t="s">
        <v>2553</v>
      </c>
      <c r="K21" s="1555" t="s">
        <v>2554</v>
      </c>
      <c r="L21" s="1543" t="s">
        <v>2553</v>
      </c>
      <c r="M21" s="1493"/>
      <c r="N21" s="1493"/>
      <c r="O21" s="719"/>
    </row>
    <row r="22" spans="1:15" ht="21.75" customHeight="1">
      <c r="A22" s="2549" t="s">
        <v>2555</v>
      </c>
      <c r="B22" s="2550"/>
      <c r="C22" s="1534">
        <f>C23+C24</f>
        <v>32562418</v>
      </c>
      <c r="D22" s="1732">
        <f>C22/C$35*100</f>
        <v>20.494976082578045</v>
      </c>
      <c r="E22" s="1534">
        <f>E23+E24</f>
        <v>32413570</v>
      </c>
      <c r="F22" s="1732">
        <f>E22/E$35*100</f>
        <v>20.400006293662283</v>
      </c>
      <c r="G22" s="1534">
        <f>G23+G24</f>
        <v>32063186</v>
      </c>
      <c r="H22" s="1732">
        <f>G22/G$35*100</f>
        <v>20.17948643715778</v>
      </c>
      <c r="I22" s="1535">
        <f>I23+I24</f>
        <v>31968168</v>
      </c>
      <c r="J22" s="1727">
        <f>I22/I$35*100</f>
        <v>20.118419131529265</v>
      </c>
      <c r="K22" s="1536">
        <f>K23+K24</f>
        <v>31841821</v>
      </c>
      <c r="L22" s="1730">
        <f>K22/K$35*100</f>
        <v>20.038905601006924</v>
      </c>
      <c r="M22" s="1544"/>
      <c r="N22" s="1493"/>
      <c r="O22" s="719"/>
    </row>
    <row r="23" spans="1:15" ht="21.75" customHeight="1">
      <c r="A23" s="2540" t="s">
        <v>1724</v>
      </c>
      <c r="B23" s="1545" t="s">
        <v>2556</v>
      </c>
      <c r="C23" s="1535">
        <v>25471057</v>
      </c>
      <c r="D23" s="1727">
        <f aca="true" t="shared" si="4" ref="D23:D34">C23/C$35*100</f>
        <v>16.03163204934542</v>
      </c>
      <c r="E23" s="1536">
        <v>25400297</v>
      </c>
      <c r="F23" s="1727">
        <f aca="true" t="shared" si="5" ref="F23:F34">E23/E$35*100</f>
        <v>15.986089118257915</v>
      </c>
      <c r="G23" s="1535">
        <v>25200796</v>
      </c>
      <c r="H23" s="1727">
        <f aca="true" t="shared" si="6" ref="H23:H34">G23/G$35*100</f>
        <v>15.86052992636415</v>
      </c>
      <c r="I23" s="1535">
        <v>25135958</v>
      </c>
      <c r="J23" s="1727">
        <f aca="true" t="shared" si="7" ref="J23:J34">I23/I$35*100</f>
        <v>15.818727501573315</v>
      </c>
      <c r="K23" s="1536">
        <v>25027088</v>
      </c>
      <c r="L23" s="1730">
        <f aca="true" t="shared" si="8" ref="L23:L34">K23/K$35*100</f>
        <v>15.750212712397735</v>
      </c>
      <c r="M23" s="1544"/>
      <c r="N23" s="1493"/>
      <c r="O23" s="719"/>
    </row>
    <row r="24" spans="1:15" ht="21.75" customHeight="1">
      <c r="A24" s="2551"/>
      <c r="B24" s="1545" t="s">
        <v>2557</v>
      </c>
      <c r="C24" s="1535">
        <v>7091361</v>
      </c>
      <c r="D24" s="1727">
        <f t="shared" si="4"/>
        <v>4.463344033232628</v>
      </c>
      <c r="E24" s="1536">
        <v>7013273</v>
      </c>
      <c r="F24" s="1727">
        <f t="shared" si="5"/>
        <v>4.413917175404368</v>
      </c>
      <c r="G24" s="1535">
        <v>6862390</v>
      </c>
      <c r="H24" s="1727">
        <f t="shared" si="6"/>
        <v>4.3189565107936305</v>
      </c>
      <c r="I24" s="1535">
        <v>6832210</v>
      </c>
      <c r="J24" s="1727">
        <f t="shared" si="7"/>
        <v>4.299691629955947</v>
      </c>
      <c r="K24" s="1536">
        <v>6814733</v>
      </c>
      <c r="L24" s="1730">
        <f t="shared" si="8"/>
        <v>4.288692888609188</v>
      </c>
      <c r="M24" s="1544"/>
      <c r="N24" s="1493"/>
      <c r="O24" s="719"/>
    </row>
    <row r="25" spans="1:15" ht="21.75" customHeight="1">
      <c r="A25" s="2538" t="s">
        <v>2558</v>
      </c>
      <c r="B25" s="2539"/>
      <c r="C25" s="1535">
        <v>11732314</v>
      </c>
      <c r="D25" s="1727">
        <f t="shared" si="4"/>
        <v>7.384386958710977</v>
      </c>
      <c r="E25" s="1536">
        <v>11780378</v>
      </c>
      <c r="F25" s="1727">
        <f t="shared" si="5"/>
        <v>7.414172068726792</v>
      </c>
      <c r="G25" s="1535">
        <v>11893436</v>
      </c>
      <c r="H25" s="1727">
        <f t="shared" si="6"/>
        <v>7.485326955755554</v>
      </c>
      <c r="I25" s="1535">
        <v>11909601</v>
      </c>
      <c r="J25" s="1727">
        <f t="shared" si="7"/>
        <v>7.495028949024543</v>
      </c>
      <c r="K25" s="1536">
        <v>11966752</v>
      </c>
      <c r="L25" s="1730">
        <f t="shared" si="8"/>
        <v>7.530995594713656</v>
      </c>
      <c r="M25" s="1544"/>
      <c r="N25" s="1493"/>
      <c r="O25" s="719"/>
    </row>
    <row r="26" spans="1:15" ht="21.75" customHeight="1">
      <c r="A26" s="2538" t="s">
        <v>2559</v>
      </c>
      <c r="B26" s="2539"/>
      <c r="C26" s="1535">
        <v>102243</v>
      </c>
      <c r="D26" s="1727">
        <f t="shared" si="4"/>
        <v>0.06435234138972809</v>
      </c>
      <c r="E26" s="1536">
        <v>103796</v>
      </c>
      <c r="F26" s="1727">
        <f t="shared" si="5"/>
        <v>0.06532569702309775</v>
      </c>
      <c r="G26" s="1535">
        <v>110688</v>
      </c>
      <c r="H26" s="1727">
        <f t="shared" si="6"/>
        <v>0.06966328906790861</v>
      </c>
      <c r="I26" s="1535">
        <v>101912</v>
      </c>
      <c r="J26" s="1727">
        <f t="shared" si="7"/>
        <v>0.06413593455003147</v>
      </c>
      <c r="K26" s="1536">
        <v>101912</v>
      </c>
      <c r="L26" s="1730">
        <f t="shared" si="8"/>
        <v>0.06413593455003147</v>
      </c>
      <c r="M26" s="1544"/>
      <c r="N26" s="1493"/>
      <c r="O26" s="719"/>
    </row>
    <row r="27" spans="1:15" ht="21.75" customHeight="1">
      <c r="A27" s="2538" t="s">
        <v>2560</v>
      </c>
      <c r="B27" s="2539"/>
      <c r="C27" s="1535">
        <v>70592155</v>
      </c>
      <c r="D27" s="1727">
        <f t="shared" si="4"/>
        <v>44.43111467774421</v>
      </c>
      <c r="E27" s="1536">
        <v>70525636</v>
      </c>
      <c r="F27" s="1727">
        <f t="shared" si="5"/>
        <v>44.38645352130405</v>
      </c>
      <c r="G27" s="1535">
        <v>69249933</v>
      </c>
      <c r="H27" s="1727">
        <f t="shared" si="6"/>
        <v>43.58356913588017</v>
      </c>
      <c r="I27" s="1535">
        <v>69222934</v>
      </c>
      <c r="J27" s="1727">
        <f t="shared" si="7"/>
        <v>43.56383511642542</v>
      </c>
      <c r="K27" s="1536">
        <v>69239553</v>
      </c>
      <c r="L27" s="1730">
        <f t="shared" si="8"/>
        <v>43.57429389553178</v>
      </c>
      <c r="M27" s="1544"/>
      <c r="N27" s="1493"/>
      <c r="O27" s="719"/>
    </row>
    <row r="28" spans="1:15" ht="21.75" customHeight="1">
      <c r="A28" s="2538" t="s">
        <v>2561</v>
      </c>
      <c r="B28" s="2539"/>
      <c r="C28" s="1538">
        <v>36</v>
      </c>
      <c r="D28" s="1727">
        <f t="shared" si="4"/>
        <v>2.2658610271903323E-05</v>
      </c>
      <c r="E28" s="1539">
        <v>36</v>
      </c>
      <c r="F28" s="1727">
        <f t="shared" si="5"/>
        <v>2.2657184215494997E-05</v>
      </c>
      <c r="G28" s="1538">
        <v>36</v>
      </c>
      <c r="H28" s="1727">
        <f t="shared" si="6"/>
        <v>2.2657184215494997E-05</v>
      </c>
      <c r="I28" s="1538">
        <v>36</v>
      </c>
      <c r="J28" s="1727">
        <f t="shared" si="7"/>
        <v>2.2655758338577723E-05</v>
      </c>
      <c r="K28" s="1539">
        <v>36</v>
      </c>
      <c r="L28" s="1730">
        <f t="shared" si="8"/>
        <v>2.2655758338577723E-05</v>
      </c>
      <c r="M28" s="1544"/>
      <c r="N28" s="1493"/>
      <c r="O28" s="719"/>
    </row>
    <row r="29" spans="1:15" ht="21.75" customHeight="1">
      <c r="A29" s="2538" t="s">
        <v>2562</v>
      </c>
      <c r="B29" s="2539"/>
      <c r="C29" s="1535">
        <v>187234</v>
      </c>
      <c r="D29" s="1727">
        <f t="shared" si="4"/>
        <v>0.11784617321248742</v>
      </c>
      <c r="E29" s="1536">
        <v>187207</v>
      </c>
      <c r="F29" s="1727">
        <f t="shared" si="5"/>
        <v>0.11782176348417145</v>
      </c>
      <c r="G29" s="1535">
        <v>189979</v>
      </c>
      <c r="H29" s="1727">
        <f t="shared" si="6"/>
        <v>0.11956636666876456</v>
      </c>
      <c r="I29" s="1535">
        <v>192196</v>
      </c>
      <c r="J29" s="1727">
        <f t="shared" si="7"/>
        <v>0.12095405915670233</v>
      </c>
      <c r="K29" s="1536">
        <v>191869</v>
      </c>
      <c r="L29" s="1730">
        <f t="shared" si="8"/>
        <v>0.12074826935179357</v>
      </c>
      <c r="M29" s="1544"/>
      <c r="N29" s="1493"/>
      <c r="O29" s="719"/>
    </row>
    <row r="30" spans="1:15" ht="21.75" customHeight="1">
      <c r="A30" s="2538" t="s">
        <v>2563</v>
      </c>
      <c r="B30" s="2539"/>
      <c r="C30" s="1535">
        <f>C31+C32+C33</f>
        <v>5448842</v>
      </c>
      <c r="D30" s="1727">
        <f t="shared" si="4"/>
        <v>3.429532980866062</v>
      </c>
      <c r="E30" s="1536">
        <f>E31+E32+E33</f>
        <v>5537316</v>
      </c>
      <c r="F30" s="1727">
        <f t="shared" si="5"/>
        <v>3.4849996853168856</v>
      </c>
      <c r="G30" s="1535">
        <f>G31+G32+G33</f>
        <v>5757371</v>
      </c>
      <c r="H30" s="1727">
        <f t="shared" si="6"/>
        <v>3.62349487066524</v>
      </c>
      <c r="I30" s="1535">
        <f>I31+I32+I33</f>
        <v>5767647</v>
      </c>
      <c r="J30" s="1727">
        <f t="shared" si="7"/>
        <v>3.6297337948395216</v>
      </c>
      <c r="K30" s="1536">
        <f>K31+K32+K33</f>
        <v>5789267</v>
      </c>
      <c r="L30" s="1730">
        <f t="shared" si="8"/>
        <v>3.6433398363750786</v>
      </c>
      <c r="M30" s="1544"/>
      <c r="N30" s="1493"/>
      <c r="O30" s="719"/>
    </row>
    <row r="31" spans="1:15" ht="21.75" customHeight="1">
      <c r="A31" s="2540" t="s">
        <v>1725</v>
      </c>
      <c r="B31" s="1546" t="s">
        <v>1726</v>
      </c>
      <c r="C31" s="1535">
        <v>2007494</v>
      </c>
      <c r="D31" s="1727">
        <f t="shared" si="4"/>
        <v>1.263528449144008</v>
      </c>
      <c r="E31" s="1536">
        <v>2007495</v>
      </c>
      <c r="F31" s="1727">
        <f t="shared" si="5"/>
        <v>1.263449556296809</v>
      </c>
      <c r="G31" s="1535">
        <v>2004632</v>
      </c>
      <c r="H31" s="1727">
        <f t="shared" si="6"/>
        <v>1.261647680785449</v>
      </c>
      <c r="I31" s="1535">
        <v>2009270</v>
      </c>
      <c r="J31" s="1727">
        <f t="shared" si="7"/>
        <v>1.2644870988042793</v>
      </c>
      <c r="K31" s="1536">
        <v>2009270</v>
      </c>
      <c r="L31" s="1730">
        <f t="shared" si="8"/>
        <v>1.2644870988042793</v>
      </c>
      <c r="M31" s="1544"/>
      <c r="N31" s="1493"/>
      <c r="O31" s="719"/>
    </row>
    <row r="32" spans="1:15" ht="21.75" customHeight="1">
      <c r="A32" s="2538"/>
      <c r="B32" s="1546" t="s">
        <v>2564</v>
      </c>
      <c r="C32" s="1535">
        <v>225684</v>
      </c>
      <c r="D32" s="1727">
        <f t="shared" si="4"/>
        <v>0.14204682779456193</v>
      </c>
      <c r="E32" s="1536">
        <v>226276</v>
      </c>
      <c r="F32" s="1727">
        <f t="shared" si="5"/>
        <v>0.1424104726540374</v>
      </c>
      <c r="G32" s="1535">
        <v>226273</v>
      </c>
      <c r="H32" s="1727">
        <f t="shared" si="6"/>
        <v>0.14240858455535277</v>
      </c>
      <c r="I32" s="1535">
        <v>225315</v>
      </c>
      <c r="J32" s="1727">
        <f t="shared" si="7"/>
        <v>0.1417967275015733</v>
      </c>
      <c r="K32" s="1536">
        <v>226410</v>
      </c>
      <c r="L32" s="1730">
        <f t="shared" si="8"/>
        <v>0.1424858401510384</v>
      </c>
      <c r="M32" s="1544"/>
      <c r="N32" s="1493"/>
      <c r="O32" s="719"/>
    </row>
    <row r="33" spans="1:15" ht="21.75" customHeight="1">
      <c r="A33" s="2538"/>
      <c r="B33" s="1545" t="s">
        <v>2565</v>
      </c>
      <c r="C33" s="1535">
        <v>3215664</v>
      </c>
      <c r="D33" s="1727">
        <f t="shared" si="4"/>
        <v>2.0239577039274925</v>
      </c>
      <c r="E33" s="1536">
        <v>3303545</v>
      </c>
      <c r="F33" s="1727">
        <f t="shared" si="5"/>
        <v>2.0791396563660394</v>
      </c>
      <c r="G33" s="1535">
        <v>3526466</v>
      </c>
      <c r="H33" s="1727">
        <f t="shared" si="6"/>
        <v>2.2194386053244384</v>
      </c>
      <c r="I33" s="1535">
        <v>3533062</v>
      </c>
      <c r="J33" s="1727">
        <f t="shared" si="7"/>
        <v>2.223449968533669</v>
      </c>
      <c r="K33" s="1536">
        <v>3553587</v>
      </c>
      <c r="L33" s="1730">
        <f t="shared" si="8"/>
        <v>2.2363668974197606</v>
      </c>
      <c r="M33" s="1544"/>
      <c r="N33" s="1493"/>
      <c r="O33" s="719"/>
    </row>
    <row r="34" spans="1:15" ht="21.75" customHeight="1">
      <c r="A34" s="2541" t="s">
        <v>2566</v>
      </c>
      <c r="B34" s="2542"/>
      <c r="C34" s="1535">
        <v>38254758</v>
      </c>
      <c r="D34" s="1727">
        <f t="shared" si="4"/>
        <v>24.07776812688822</v>
      </c>
      <c r="E34" s="1536">
        <v>38342061</v>
      </c>
      <c r="F34" s="1727">
        <f t="shared" si="5"/>
        <v>24.13119831329851</v>
      </c>
      <c r="G34" s="1535">
        <v>39625371</v>
      </c>
      <c r="H34" s="1727">
        <f t="shared" si="6"/>
        <v>24.938870287620365</v>
      </c>
      <c r="I34" s="1535">
        <v>39737506</v>
      </c>
      <c r="J34" s="1727">
        <f t="shared" si="7"/>
        <v>25.007870358716172</v>
      </c>
      <c r="K34" s="1536">
        <v>39768790</v>
      </c>
      <c r="L34" s="1730">
        <f t="shared" si="8"/>
        <v>25.027558212712396</v>
      </c>
      <c r="M34" s="1544"/>
      <c r="N34" s="1493"/>
      <c r="O34" s="719"/>
    </row>
    <row r="35" spans="1:15" ht="21.75" customHeight="1" thickBot="1">
      <c r="A35" s="2547" t="s">
        <v>2567</v>
      </c>
      <c r="B35" s="2548"/>
      <c r="C35" s="1725">
        <f>C22+C25+C26+C27+C29+C30+C34+C28</f>
        <v>158880000</v>
      </c>
      <c r="D35" s="1728">
        <f>D22+D25+D26+D27+D28+D29+D30+D34</f>
        <v>100</v>
      </c>
      <c r="E35" s="1725">
        <f>E22+E25+E26+E27+E29+E30+E34+E28</f>
        <v>158890000</v>
      </c>
      <c r="F35" s="1728">
        <f>F22+F25+F26+F27+F28+F29+F30+F34</f>
        <v>100</v>
      </c>
      <c r="G35" s="1725">
        <f>G22+G25+G26+G27+G29+G30+G34+G28</f>
        <v>158890000</v>
      </c>
      <c r="H35" s="1728">
        <f>H22+H25+H26+H27+H28+H29+H30+H34</f>
        <v>100</v>
      </c>
      <c r="I35" s="1725">
        <f>I22+I25+I26+I27+I29+I30+I34+I28</f>
        <v>158900000</v>
      </c>
      <c r="J35" s="1728">
        <f>J22+J25+J26+J27+J28+J29+J30+J34</f>
        <v>100</v>
      </c>
      <c r="K35" s="1726">
        <f>K22+K25+K26+K27+K29+K30+K34+K28</f>
        <v>158900000</v>
      </c>
      <c r="L35" s="1731">
        <f>L22+L25+L26+L27+L28+L29+L30+L34</f>
        <v>100</v>
      </c>
      <c r="M35" s="1547"/>
      <c r="N35" s="1493"/>
      <c r="O35" s="719"/>
    </row>
    <row r="36" spans="1:12" ht="18" customHeight="1">
      <c r="A36" s="1540"/>
      <c r="B36" s="1548"/>
      <c r="C36" s="1548"/>
      <c r="D36" s="1549"/>
      <c r="E36" s="1548"/>
      <c r="F36" s="1548"/>
      <c r="G36" s="1548"/>
      <c r="H36" s="1548"/>
      <c r="I36" s="1548"/>
      <c r="J36" s="1548"/>
      <c r="K36" s="683"/>
      <c r="L36" s="720" t="s">
        <v>2568</v>
      </c>
    </row>
    <row r="37" spans="7:9" ht="18" customHeight="1">
      <c r="G37" s="1550"/>
      <c r="H37" s="1550"/>
      <c r="I37" s="1550"/>
    </row>
  </sheetData>
  <sheetProtection/>
  <mergeCells count="36">
    <mergeCell ref="A10:B10"/>
    <mergeCell ref="A11:B11"/>
    <mergeCell ref="H2:L2"/>
    <mergeCell ref="A3:B4"/>
    <mergeCell ref="C3:D3"/>
    <mergeCell ref="E3:F3"/>
    <mergeCell ref="G3:H3"/>
    <mergeCell ref="I3:J3"/>
    <mergeCell ref="K3:L3"/>
    <mergeCell ref="A35:B35"/>
    <mergeCell ref="G20:H20"/>
    <mergeCell ref="A22:B22"/>
    <mergeCell ref="A23:A24"/>
    <mergeCell ref="A25:B25"/>
    <mergeCell ref="A26:B26"/>
    <mergeCell ref="A27:B27"/>
    <mergeCell ref="A28:B28"/>
    <mergeCell ref="A20:B21"/>
    <mergeCell ref="C20:D20"/>
    <mergeCell ref="E20:F20"/>
    <mergeCell ref="N3:O3"/>
    <mergeCell ref="A29:B29"/>
    <mergeCell ref="A30:B30"/>
    <mergeCell ref="A31:A33"/>
    <mergeCell ref="A34:B34"/>
    <mergeCell ref="I20:J20"/>
    <mergeCell ref="K20:L20"/>
    <mergeCell ref="A12:B12"/>
    <mergeCell ref="A13:B13"/>
    <mergeCell ref="A14:A16"/>
    <mergeCell ref="A17:B17"/>
    <mergeCell ref="A18:B18"/>
    <mergeCell ref="A5:B5"/>
    <mergeCell ref="A6:A7"/>
    <mergeCell ref="A8:B8"/>
    <mergeCell ref="A9:B9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&amp;C-4-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0">
      <selection activeCell="D37" sqref="D37"/>
    </sheetView>
  </sheetViews>
  <sheetFormatPr defaultColWidth="6.625" defaultRowHeight="19.5" customHeight="1"/>
  <cols>
    <col min="1" max="1" width="23.75390625" style="717" customWidth="1"/>
    <col min="2" max="5" width="15.50390625" style="717" customWidth="1"/>
    <col min="6" max="16384" width="6.625" style="719" customWidth="1"/>
  </cols>
  <sheetData>
    <row r="1" spans="1:5" ht="19.5" customHeight="1">
      <c r="A1" s="873" t="s">
        <v>2368</v>
      </c>
      <c r="B1" s="718"/>
      <c r="C1" s="718"/>
      <c r="D1" s="718"/>
      <c r="E1" s="718"/>
    </row>
    <row r="2" spans="1:5" ht="19.5" customHeight="1">
      <c r="A2" s="873"/>
      <c r="B2" s="718"/>
      <c r="C2" s="718"/>
      <c r="D2" s="718"/>
      <c r="E2" s="718"/>
    </row>
    <row r="3" spans="1:5" ht="19.5" customHeight="1" thickBot="1">
      <c r="A3" s="719"/>
      <c r="B3" s="1080"/>
      <c r="C3" s="1080"/>
      <c r="D3" s="720"/>
      <c r="E3" s="848" t="s">
        <v>2136</v>
      </c>
    </row>
    <row r="4" spans="1:5" ht="19.5" customHeight="1" thickBot="1">
      <c r="A4" s="751" t="s">
        <v>2137</v>
      </c>
      <c r="B4" s="972" t="s">
        <v>2096</v>
      </c>
      <c r="C4" s="990" t="s">
        <v>2138</v>
      </c>
      <c r="D4" s="990" t="s">
        <v>2139</v>
      </c>
      <c r="E4" s="751" t="s">
        <v>2140</v>
      </c>
    </row>
    <row r="5" spans="1:5" ht="19.5" customHeight="1">
      <c r="A5" s="973" t="s">
        <v>2141</v>
      </c>
      <c r="B5" s="1121">
        <f>SUM(B6:B13)</f>
        <v>521</v>
      </c>
      <c r="C5" s="1122">
        <f>SUM(C6:C13)</f>
        <v>2710</v>
      </c>
      <c r="D5" s="1122">
        <v>3513968</v>
      </c>
      <c r="E5" s="1122">
        <v>65659</v>
      </c>
    </row>
    <row r="6" spans="1:5" ht="19.5" customHeight="1">
      <c r="A6" s="949" t="s">
        <v>2142</v>
      </c>
      <c r="B6" s="1123">
        <v>268</v>
      </c>
      <c r="C6" s="1080">
        <v>439</v>
      </c>
      <c r="D6" s="1080">
        <v>278935</v>
      </c>
      <c r="E6" s="1080">
        <v>10677</v>
      </c>
    </row>
    <row r="7" spans="1:9" ht="19.5" customHeight="1">
      <c r="A7" s="769" t="s">
        <v>2143</v>
      </c>
      <c r="B7" s="1123">
        <v>99</v>
      </c>
      <c r="C7" s="1080">
        <v>339</v>
      </c>
      <c r="D7" s="1080">
        <v>415749</v>
      </c>
      <c r="E7" s="1080">
        <v>5437</v>
      </c>
      <c r="I7" s="678"/>
    </row>
    <row r="8" spans="1:5" ht="19.5" customHeight="1">
      <c r="A8" s="769" t="s">
        <v>2144</v>
      </c>
      <c r="B8" s="1123">
        <v>99</v>
      </c>
      <c r="C8" s="1080">
        <v>633</v>
      </c>
      <c r="D8" s="1080">
        <v>954958</v>
      </c>
      <c r="E8" s="1080">
        <v>10275</v>
      </c>
    </row>
    <row r="9" spans="1:7" ht="19.5" customHeight="1">
      <c r="A9" s="769" t="s">
        <v>2145</v>
      </c>
      <c r="B9" s="1123">
        <v>35</v>
      </c>
      <c r="C9" s="1080">
        <v>433</v>
      </c>
      <c r="D9" s="1080">
        <v>465985</v>
      </c>
      <c r="E9" s="1080">
        <v>9586</v>
      </c>
      <c r="G9" s="850"/>
    </row>
    <row r="10" spans="1:5" ht="19.5" customHeight="1">
      <c r="A10" s="769" t="s">
        <v>2146</v>
      </c>
      <c r="B10" s="1124">
        <v>9</v>
      </c>
      <c r="C10" s="1080">
        <v>199</v>
      </c>
      <c r="D10" s="1080">
        <v>305390</v>
      </c>
      <c r="E10" s="1080">
        <v>2217</v>
      </c>
    </row>
    <row r="11" spans="1:5" ht="19.5" customHeight="1">
      <c r="A11" s="769" t="s">
        <v>2147</v>
      </c>
      <c r="B11" s="1123">
        <v>4</v>
      </c>
      <c r="C11" s="1080">
        <v>151</v>
      </c>
      <c r="D11" s="1080" t="s">
        <v>3081</v>
      </c>
      <c r="E11" s="1080" t="s">
        <v>3081</v>
      </c>
    </row>
    <row r="12" spans="1:5" ht="19.5" customHeight="1">
      <c r="A12" s="769" t="s">
        <v>2148</v>
      </c>
      <c r="B12" s="1123">
        <v>6</v>
      </c>
      <c r="C12" s="1080">
        <v>406</v>
      </c>
      <c r="D12" s="1065">
        <v>763997</v>
      </c>
      <c r="E12" s="1065">
        <v>19016</v>
      </c>
    </row>
    <row r="13" spans="1:5" ht="19.5" customHeight="1" thickBot="1">
      <c r="A13" s="954" t="s">
        <v>2149</v>
      </c>
      <c r="B13" s="1125">
        <v>1</v>
      </c>
      <c r="C13" s="1069">
        <v>110</v>
      </c>
      <c r="D13" s="1069" t="s">
        <v>3081</v>
      </c>
      <c r="E13" s="1069" t="s">
        <v>3081</v>
      </c>
    </row>
    <row r="14" spans="1:5" ht="18.75" customHeight="1">
      <c r="A14" s="1126" t="s">
        <v>3390</v>
      </c>
      <c r="B14" s="683"/>
      <c r="C14" s="683"/>
      <c r="D14" s="683"/>
      <c r="E14" s="1773"/>
    </row>
    <row r="15" spans="1:5" ht="18.75" customHeight="1">
      <c r="A15" s="1073" t="s">
        <v>3391</v>
      </c>
      <c r="B15" s="718"/>
      <c r="C15" s="718"/>
      <c r="D15" s="718"/>
      <c r="E15" s="686" t="s">
        <v>3388</v>
      </c>
    </row>
    <row r="16" ht="39" customHeight="1"/>
    <row r="18" ht="19.5" customHeight="1">
      <c r="A18" s="1127" t="s">
        <v>2369</v>
      </c>
    </row>
    <row r="19" ht="19.5" customHeight="1">
      <c r="A19" s="1127"/>
    </row>
    <row r="20" spans="1:5" ht="19.5" customHeight="1" thickBot="1">
      <c r="A20" s="719"/>
      <c r="B20" s="1092"/>
      <c r="C20" s="1092"/>
      <c r="E20" s="1063" t="s">
        <v>2150</v>
      </c>
    </row>
    <row r="21" spans="1:5" ht="19.5" customHeight="1" thickBot="1">
      <c r="A21" s="751" t="s">
        <v>2151</v>
      </c>
      <c r="B21" s="1076" t="s">
        <v>2086</v>
      </c>
      <c r="C21" s="990" t="s">
        <v>1899</v>
      </c>
      <c r="D21" s="990" t="s">
        <v>2152</v>
      </c>
      <c r="E21" s="991" t="s">
        <v>2153</v>
      </c>
    </row>
    <row r="22" spans="1:5" ht="19.5" customHeight="1">
      <c r="A22" s="980" t="s">
        <v>2141</v>
      </c>
      <c r="B22" s="1128">
        <f>SUM(B23:B33)</f>
        <v>521</v>
      </c>
      <c r="C22" s="1129">
        <f>SUM(C23:C33)</f>
        <v>2710</v>
      </c>
      <c r="D22" s="1129">
        <f>SUM(D23:D33)</f>
        <v>3513968</v>
      </c>
      <c r="E22" s="1129">
        <f>SUM(E23:E33)</f>
        <v>65659</v>
      </c>
    </row>
    <row r="23" spans="1:5" ht="19.5" customHeight="1">
      <c r="A23" s="932" t="s">
        <v>2154</v>
      </c>
      <c r="B23" s="1079">
        <v>22</v>
      </c>
      <c r="C23" s="1065">
        <v>124</v>
      </c>
      <c r="D23" s="1086">
        <v>153661</v>
      </c>
      <c r="E23" s="1065">
        <v>0</v>
      </c>
    </row>
    <row r="24" spans="1:5" ht="19.5" customHeight="1">
      <c r="A24" s="932" t="s">
        <v>2155</v>
      </c>
      <c r="B24" s="1079">
        <v>64</v>
      </c>
      <c r="C24" s="1065">
        <v>133</v>
      </c>
      <c r="D24" s="1065">
        <v>73465</v>
      </c>
      <c r="E24" s="1065">
        <v>705</v>
      </c>
    </row>
    <row r="25" spans="1:5" ht="19.5" customHeight="1">
      <c r="A25" s="932" t="s">
        <v>2156</v>
      </c>
      <c r="B25" s="1079">
        <v>154</v>
      </c>
      <c r="C25" s="1065">
        <v>388</v>
      </c>
      <c r="D25" s="1065">
        <v>304154</v>
      </c>
      <c r="E25" s="1065">
        <v>4890</v>
      </c>
    </row>
    <row r="26" spans="1:5" ht="19.5" customHeight="1">
      <c r="A26" s="932" t="s">
        <v>2157</v>
      </c>
      <c r="B26" s="1079">
        <v>84</v>
      </c>
      <c r="C26" s="1065">
        <v>257</v>
      </c>
      <c r="D26" s="1065">
        <v>256265</v>
      </c>
      <c r="E26" s="1065">
        <v>5549</v>
      </c>
    </row>
    <row r="27" spans="1:5" ht="19.5" customHeight="1">
      <c r="A27" s="932" t="s">
        <v>2158</v>
      </c>
      <c r="B27" s="1079">
        <v>63</v>
      </c>
      <c r="C27" s="1065">
        <v>414</v>
      </c>
      <c r="D27" s="1065">
        <v>439785</v>
      </c>
      <c r="E27" s="1065">
        <v>9387</v>
      </c>
    </row>
    <row r="28" spans="1:5" ht="19.5" customHeight="1">
      <c r="A28" s="932" t="s">
        <v>2159</v>
      </c>
      <c r="B28" s="1079">
        <v>13</v>
      </c>
      <c r="C28" s="1065">
        <v>100</v>
      </c>
      <c r="D28" s="1065">
        <v>126269</v>
      </c>
      <c r="E28" s="1065">
        <v>4758</v>
      </c>
    </row>
    <row r="29" spans="1:5" ht="19.5" customHeight="1">
      <c r="A29" s="932" t="s">
        <v>2160</v>
      </c>
      <c r="B29" s="1079">
        <v>15</v>
      </c>
      <c r="C29" s="1065">
        <v>163</v>
      </c>
      <c r="D29" s="1065">
        <v>287731</v>
      </c>
      <c r="E29" s="1065">
        <v>10986</v>
      </c>
    </row>
    <row r="30" spans="1:5" ht="19.5" customHeight="1">
      <c r="A30" s="932" t="s">
        <v>2161</v>
      </c>
      <c r="B30" s="1079">
        <v>3</v>
      </c>
      <c r="C30" s="1065">
        <v>71</v>
      </c>
      <c r="D30" s="1086">
        <v>151797</v>
      </c>
      <c r="E30" s="1086">
        <v>3381</v>
      </c>
    </row>
    <row r="31" spans="1:5" ht="19.5" customHeight="1">
      <c r="A31" s="932" t="s">
        <v>2162</v>
      </c>
      <c r="B31" s="1079">
        <v>4</v>
      </c>
      <c r="C31" s="1080">
        <v>309</v>
      </c>
      <c r="D31" s="1065">
        <v>434709</v>
      </c>
      <c r="E31" s="1065">
        <v>8149</v>
      </c>
    </row>
    <row r="32" spans="1:5" ht="19.5" customHeight="1">
      <c r="A32" s="932" t="s">
        <v>2163</v>
      </c>
      <c r="B32" s="1079">
        <v>4</v>
      </c>
      <c r="C32" s="1080">
        <v>239</v>
      </c>
      <c r="D32" s="1086">
        <v>498877</v>
      </c>
      <c r="E32" s="1086">
        <v>17854</v>
      </c>
    </row>
    <row r="33" spans="1:5" ht="19.5" customHeight="1" thickBot="1">
      <c r="A33" s="933" t="s">
        <v>2164</v>
      </c>
      <c r="B33" s="1067">
        <v>95</v>
      </c>
      <c r="C33" s="1068">
        <v>512</v>
      </c>
      <c r="D33" s="1068">
        <v>787255</v>
      </c>
      <c r="E33" s="1068">
        <v>0</v>
      </c>
    </row>
    <row r="34" spans="1:5" ht="18.75" customHeight="1">
      <c r="A34" s="1126" t="s">
        <v>3392</v>
      </c>
      <c r="E34" s="1772"/>
    </row>
    <row r="35" spans="1:5" ht="18.75" customHeight="1">
      <c r="A35" s="1073" t="s">
        <v>3391</v>
      </c>
      <c r="E35" s="686" t="s">
        <v>3389</v>
      </c>
    </row>
    <row r="36" ht="19.5" customHeight="1">
      <c r="A36" s="719"/>
    </row>
  </sheetData>
  <sheetProtection/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&amp;C-36-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L48" sqref="L48"/>
    </sheetView>
  </sheetViews>
  <sheetFormatPr defaultColWidth="6.625" defaultRowHeight="18" customHeight="1"/>
  <cols>
    <col min="1" max="1" width="9.125" style="34" customWidth="1"/>
    <col min="2" max="2" width="8.75390625" style="34" customWidth="1"/>
    <col min="3" max="7" width="12.625" style="34" customWidth="1"/>
    <col min="8" max="10" width="8.75390625" style="3" customWidth="1"/>
    <col min="11" max="11" width="10.375" style="3" customWidth="1"/>
    <col min="12" max="240" width="6.625" style="3" customWidth="1"/>
    <col min="241" max="16384" width="6.625" style="3" customWidth="1"/>
  </cols>
  <sheetData>
    <row r="1" spans="1:6" s="719" customFormat="1" ht="18" customHeight="1">
      <c r="A1" s="828" t="s">
        <v>2370</v>
      </c>
      <c r="B1" s="718"/>
      <c r="C1" s="718"/>
      <c r="D1" s="718"/>
      <c r="E1" s="718"/>
      <c r="F1" s="718"/>
    </row>
    <row r="2" spans="1:7" s="719" customFormat="1" ht="15.75" customHeight="1" thickBot="1">
      <c r="A2" s="717"/>
      <c r="B2" s="683"/>
      <c r="C2" s="683"/>
      <c r="D2" s="683"/>
      <c r="E2" s="683"/>
      <c r="F2" s="683"/>
      <c r="G2" s="720" t="s">
        <v>1744</v>
      </c>
    </row>
    <row r="3" spans="1:7" s="719" customFormat="1" ht="24.75" customHeight="1">
      <c r="A3" s="2604" t="s">
        <v>1745</v>
      </c>
      <c r="B3" s="2604"/>
      <c r="C3" s="836" t="s">
        <v>1757</v>
      </c>
      <c r="D3" s="837" t="s">
        <v>1746</v>
      </c>
      <c r="E3" s="837" t="s">
        <v>1747</v>
      </c>
      <c r="F3" s="838" t="s">
        <v>1759</v>
      </c>
      <c r="G3" s="839" t="s">
        <v>1748</v>
      </c>
    </row>
    <row r="4" spans="1:7" s="719" customFormat="1" ht="15.75" customHeight="1" thickBot="1">
      <c r="A4" s="2611"/>
      <c r="B4" s="2611"/>
      <c r="C4" s="840" t="s">
        <v>1749</v>
      </c>
      <c r="D4" s="841" t="s">
        <v>1750</v>
      </c>
      <c r="E4" s="841" t="s">
        <v>1751</v>
      </c>
      <c r="F4" s="842" t="s">
        <v>1752</v>
      </c>
      <c r="G4" s="843" t="s">
        <v>1753</v>
      </c>
    </row>
    <row r="5" spans="1:7" s="719" customFormat="1" ht="13.5" customHeight="1">
      <c r="A5" s="2891" t="s">
        <v>391</v>
      </c>
      <c r="B5" s="2892"/>
      <c r="C5" s="851" t="s">
        <v>1755</v>
      </c>
      <c r="D5" s="164" t="s">
        <v>1728</v>
      </c>
      <c r="E5" s="164" t="s">
        <v>1756</v>
      </c>
      <c r="F5" s="852" t="s">
        <v>1728</v>
      </c>
      <c r="G5" s="853" t="s">
        <v>1728</v>
      </c>
    </row>
    <row r="6" spans="1:7" s="719" customFormat="1" ht="13.5" customHeight="1">
      <c r="A6" s="2891" t="s">
        <v>392</v>
      </c>
      <c r="B6" s="2892"/>
      <c r="C6" s="844">
        <v>531</v>
      </c>
      <c r="D6" s="669">
        <v>580</v>
      </c>
      <c r="E6" s="669">
        <v>197</v>
      </c>
      <c r="F6" s="845">
        <f aca="true" t="shared" si="0" ref="F6:F14">D6/C6</f>
        <v>1.0922787193973635</v>
      </c>
      <c r="G6" s="845">
        <f>E6/C6*100</f>
        <v>37.09981167608286</v>
      </c>
    </row>
    <row r="7" spans="1:8" s="719" customFormat="1" ht="13.5" customHeight="1">
      <c r="A7" s="2891" t="s">
        <v>174</v>
      </c>
      <c r="B7" s="2892"/>
      <c r="C7" s="844">
        <v>563</v>
      </c>
      <c r="D7" s="669">
        <v>696</v>
      </c>
      <c r="E7" s="669">
        <v>203</v>
      </c>
      <c r="F7" s="845">
        <f t="shared" si="0"/>
        <v>1.236234458259325</v>
      </c>
      <c r="G7" s="845">
        <f aca="true" t="shared" si="1" ref="G7:G14">E7/C7*100</f>
        <v>36.05683836589698</v>
      </c>
      <c r="H7" s="757"/>
    </row>
    <row r="8" spans="1:8" s="719" customFormat="1" ht="13.5" customHeight="1">
      <c r="A8" s="2891" t="s">
        <v>393</v>
      </c>
      <c r="B8" s="2892"/>
      <c r="C8" s="844">
        <v>506</v>
      </c>
      <c r="D8" s="669">
        <v>710</v>
      </c>
      <c r="E8" s="669">
        <v>207</v>
      </c>
      <c r="F8" s="845">
        <f t="shared" si="0"/>
        <v>1.4031620553359683</v>
      </c>
      <c r="G8" s="845">
        <f t="shared" si="1"/>
        <v>40.909090909090914</v>
      </c>
      <c r="H8" s="757"/>
    </row>
    <row r="9" spans="1:7" s="719" customFormat="1" ht="13.5" customHeight="1">
      <c r="A9" s="2891" t="s">
        <v>175</v>
      </c>
      <c r="B9" s="2892"/>
      <c r="C9" s="844">
        <v>508</v>
      </c>
      <c r="D9" s="669">
        <v>770</v>
      </c>
      <c r="E9" s="669">
        <v>208</v>
      </c>
      <c r="F9" s="845">
        <f t="shared" si="0"/>
        <v>1.515748031496063</v>
      </c>
      <c r="G9" s="845">
        <f t="shared" si="1"/>
        <v>40.94488188976378</v>
      </c>
    </row>
    <row r="10" spans="1:8" s="719" customFormat="1" ht="13.5" customHeight="1">
      <c r="A10" s="2891" t="s">
        <v>252</v>
      </c>
      <c r="B10" s="2892"/>
      <c r="C10" s="844">
        <v>481</v>
      </c>
      <c r="D10" s="669">
        <v>587</v>
      </c>
      <c r="E10" s="669">
        <v>197</v>
      </c>
      <c r="F10" s="845">
        <f t="shared" si="0"/>
        <v>1.2203742203742203</v>
      </c>
      <c r="G10" s="845">
        <f t="shared" si="1"/>
        <v>40.95634095634096</v>
      </c>
      <c r="H10" s="757"/>
    </row>
    <row r="11" spans="1:8" s="719" customFormat="1" ht="13.5" customHeight="1">
      <c r="A11" s="2891" t="s">
        <v>127</v>
      </c>
      <c r="B11" s="2892"/>
      <c r="C11" s="844">
        <v>500</v>
      </c>
      <c r="D11" s="669">
        <v>392</v>
      </c>
      <c r="E11" s="669">
        <v>185</v>
      </c>
      <c r="F11" s="845">
        <f t="shared" si="0"/>
        <v>0.784</v>
      </c>
      <c r="G11" s="845">
        <f t="shared" si="1"/>
        <v>37</v>
      </c>
      <c r="H11" s="757"/>
    </row>
    <row r="12" spans="1:7" s="719" customFormat="1" ht="13.5" customHeight="1">
      <c r="A12" s="2891" t="s">
        <v>254</v>
      </c>
      <c r="B12" s="2892"/>
      <c r="C12" s="844">
        <v>543</v>
      </c>
      <c r="D12" s="669">
        <v>376</v>
      </c>
      <c r="E12" s="669">
        <v>197</v>
      </c>
      <c r="F12" s="845">
        <f t="shared" si="0"/>
        <v>0.6924493554327809</v>
      </c>
      <c r="G12" s="845">
        <f t="shared" si="1"/>
        <v>36.279926335174956</v>
      </c>
    </row>
    <row r="13" spans="1:8" s="719" customFormat="1" ht="13.5" customHeight="1">
      <c r="A13" s="2891" t="s">
        <v>176</v>
      </c>
      <c r="B13" s="2892"/>
      <c r="C13" s="844">
        <v>537</v>
      </c>
      <c r="D13" s="669">
        <v>426</v>
      </c>
      <c r="E13" s="669">
        <v>201</v>
      </c>
      <c r="F13" s="845">
        <f t="shared" si="0"/>
        <v>0.7932960893854749</v>
      </c>
      <c r="G13" s="845">
        <f t="shared" si="1"/>
        <v>37.43016759776536</v>
      </c>
      <c r="H13" s="757"/>
    </row>
    <row r="14" spans="1:8" s="719" customFormat="1" ht="13.5" customHeight="1" thickBot="1">
      <c r="A14" s="2893" t="s">
        <v>256</v>
      </c>
      <c r="B14" s="2894"/>
      <c r="C14" s="846">
        <v>488</v>
      </c>
      <c r="D14" s="79">
        <v>485</v>
      </c>
      <c r="E14" s="79">
        <v>216</v>
      </c>
      <c r="F14" s="847">
        <f t="shared" si="0"/>
        <v>0.9938524590163934</v>
      </c>
      <c r="G14" s="847">
        <f t="shared" si="1"/>
        <v>44.26229508196721</v>
      </c>
      <c r="H14" s="757"/>
    </row>
    <row r="15" spans="1:7" s="719" customFormat="1" ht="15.75" customHeight="1">
      <c r="A15" s="719" t="s">
        <v>1758</v>
      </c>
      <c r="B15" s="717"/>
      <c r="C15" s="683"/>
      <c r="D15" s="683"/>
      <c r="E15" s="683"/>
      <c r="F15" s="683"/>
      <c r="G15" s="848" t="s">
        <v>1754</v>
      </c>
    </row>
    <row r="18" spans="1:8" ht="17.25">
      <c r="A18" s="1" t="s">
        <v>2372</v>
      </c>
      <c r="B18" s="37"/>
      <c r="C18" s="37"/>
      <c r="D18" s="37"/>
      <c r="E18" s="37"/>
      <c r="F18" s="37"/>
      <c r="G18" s="37"/>
      <c r="H18" s="37"/>
    </row>
    <row r="19" spans="1:10" ht="13.5">
      <c r="A19" s="95"/>
      <c r="B19" s="42"/>
      <c r="C19" s="42"/>
      <c r="D19" s="42"/>
      <c r="E19" s="42"/>
      <c r="F19" s="42"/>
      <c r="G19" s="42"/>
      <c r="H19" s="42"/>
      <c r="I19" s="15"/>
      <c r="J19" s="7"/>
    </row>
    <row r="20" spans="1:10" ht="13.5">
      <c r="A20" s="2450" t="s">
        <v>1164</v>
      </c>
      <c r="B20" s="6"/>
      <c r="C20" s="6"/>
      <c r="D20" s="6"/>
      <c r="E20" s="6"/>
      <c r="F20" s="6"/>
      <c r="G20" s="6"/>
      <c r="H20" s="6"/>
      <c r="I20" s="6"/>
      <c r="J20" s="6" t="s">
        <v>1761</v>
      </c>
    </row>
    <row r="21" spans="1:10" ht="14.25" thickBot="1">
      <c r="A21" s="590"/>
      <c r="B21" s="6"/>
      <c r="C21" s="6"/>
      <c r="D21" s="6"/>
      <c r="E21" s="6"/>
      <c r="F21" s="6"/>
      <c r="G21" s="6" t="s">
        <v>2955</v>
      </c>
      <c r="H21" s="6"/>
      <c r="I21" s="6"/>
      <c r="J21" s="6"/>
    </row>
    <row r="22" spans="1:13" ht="14.25" thickBot="1">
      <c r="A22" s="2887" t="s">
        <v>888</v>
      </c>
      <c r="B22" s="2888"/>
      <c r="C22" s="84" t="s">
        <v>1165</v>
      </c>
      <c r="D22" s="85" t="s">
        <v>1166</v>
      </c>
      <c r="E22" s="85" t="s">
        <v>1167</v>
      </c>
      <c r="F22" s="85" t="s">
        <v>1168</v>
      </c>
      <c r="G22" s="1823" t="s">
        <v>1169</v>
      </c>
      <c r="H22" s="830"/>
      <c r="I22" s="830"/>
      <c r="J22" s="834"/>
      <c r="K22" s="34"/>
      <c r="L22" s="34"/>
      <c r="M22" s="34"/>
    </row>
    <row r="23" spans="1:14" ht="13.5" customHeight="1">
      <c r="A23" s="2889" t="s">
        <v>1173</v>
      </c>
      <c r="B23" s="2890"/>
      <c r="C23" s="592">
        <v>74912</v>
      </c>
      <c r="D23" s="593">
        <v>604</v>
      </c>
      <c r="E23" s="365">
        <v>9845</v>
      </c>
      <c r="F23" s="102">
        <v>34</v>
      </c>
      <c r="G23" s="365">
        <v>12859</v>
      </c>
      <c r="H23" s="365"/>
      <c r="I23" s="365"/>
      <c r="J23" s="365"/>
      <c r="K23" s="594"/>
      <c r="N23" s="15"/>
    </row>
    <row r="24" spans="1:10" ht="13.5" customHeight="1">
      <c r="A24" s="2883" t="s">
        <v>392</v>
      </c>
      <c r="B24" s="2884"/>
      <c r="C24" s="592">
        <v>73589</v>
      </c>
      <c r="D24" s="593">
        <v>529</v>
      </c>
      <c r="E24" s="365">
        <v>10240</v>
      </c>
      <c r="F24" s="102">
        <v>32</v>
      </c>
      <c r="G24" s="365">
        <v>13106</v>
      </c>
      <c r="H24" s="365"/>
      <c r="I24" s="365"/>
      <c r="J24" s="365"/>
    </row>
    <row r="25" spans="1:10" ht="13.5" customHeight="1">
      <c r="A25" s="2883" t="s">
        <v>174</v>
      </c>
      <c r="B25" s="2884"/>
      <c r="C25" s="592">
        <v>81785</v>
      </c>
      <c r="D25" s="593">
        <v>480</v>
      </c>
      <c r="E25" s="365">
        <v>11604</v>
      </c>
      <c r="F25" s="102">
        <v>144</v>
      </c>
      <c r="G25" s="365">
        <v>15213</v>
      </c>
      <c r="H25" s="365"/>
      <c r="I25" s="365"/>
      <c r="J25" s="365"/>
    </row>
    <row r="26" spans="1:10" ht="13.5" customHeight="1">
      <c r="A26" s="2883" t="s">
        <v>62</v>
      </c>
      <c r="B26" s="2884"/>
      <c r="C26" s="592">
        <v>82604</v>
      </c>
      <c r="D26" s="593">
        <v>482</v>
      </c>
      <c r="E26" s="365">
        <v>10700</v>
      </c>
      <c r="F26" s="102">
        <v>286</v>
      </c>
      <c r="G26" s="365">
        <v>16452</v>
      </c>
      <c r="H26" s="365"/>
      <c r="I26" s="365"/>
      <c r="J26" s="365"/>
    </row>
    <row r="27" spans="1:10" ht="13.5" customHeight="1">
      <c r="A27" s="2883" t="s">
        <v>63</v>
      </c>
      <c r="B27" s="2884"/>
      <c r="C27" s="592">
        <v>81691</v>
      </c>
      <c r="D27" s="593">
        <v>484</v>
      </c>
      <c r="E27" s="365">
        <v>9701</v>
      </c>
      <c r="F27" s="102">
        <v>41</v>
      </c>
      <c r="G27" s="365">
        <v>18398</v>
      </c>
      <c r="H27" s="365"/>
      <c r="I27" s="365"/>
      <c r="J27" s="365"/>
    </row>
    <row r="28" spans="1:10" ht="13.5" customHeight="1">
      <c r="A28" s="2883" t="s">
        <v>64</v>
      </c>
      <c r="B28" s="2884"/>
      <c r="C28" s="592">
        <v>79496</v>
      </c>
      <c r="D28" s="593">
        <v>349</v>
      </c>
      <c r="E28" s="365">
        <v>8407</v>
      </c>
      <c r="F28" s="102">
        <v>27</v>
      </c>
      <c r="G28" s="365">
        <v>18406</v>
      </c>
      <c r="H28" s="365"/>
      <c r="I28" s="365"/>
      <c r="J28" s="365"/>
    </row>
    <row r="29" spans="1:10" ht="13.5" customHeight="1">
      <c r="A29" s="2883" t="s">
        <v>65</v>
      </c>
      <c r="B29" s="2884"/>
      <c r="C29" s="592">
        <v>73969</v>
      </c>
      <c r="D29" s="593">
        <v>249</v>
      </c>
      <c r="E29" s="365">
        <v>8774</v>
      </c>
      <c r="F29" s="102">
        <v>23</v>
      </c>
      <c r="G29" s="365">
        <v>18295</v>
      </c>
      <c r="H29" s="365"/>
      <c r="I29" s="365"/>
      <c r="J29" s="365"/>
    </row>
    <row r="30" spans="1:10" ht="13.5" customHeight="1">
      <c r="A30" s="2883" t="s">
        <v>66</v>
      </c>
      <c r="B30" s="2884"/>
      <c r="C30" s="592">
        <v>70219</v>
      </c>
      <c r="D30" s="593">
        <v>273</v>
      </c>
      <c r="E30" s="365">
        <v>8627</v>
      </c>
      <c r="F30" s="102">
        <v>29</v>
      </c>
      <c r="G30" s="365">
        <v>18198</v>
      </c>
      <c r="H30" s="365"/>
      <c r="I30" s="365"/>
      <c r="J30" s="365"/>
    </row>
    <row r="31" spans="1:10" ht="13.5" customHeight="1">
      <c r="A31" s="2883" t="s">
        <v>67</v>
      </c>
      <c r="B31" s="2884"/>
      <c r="C31" s="592">
        <v>70033</v>
      </c>
      <c r="D31" s="593">
        <v>281</v>
      </c>
      <c r="E31" s="365">
        <v>8122</v>
      </c>
      <c r="F31" s="102">
        <v>32</v>
      </c>
      <c r="G31" s="365">
        <v>19259</v>
      </c>
      <c r="H31" s="365"/>
      <c r="I31" s="365"/>
      <c r="J31" s="365"/>
    </row>
    <row r="32" spans="1:10" ht="13.5" customHeight="1" thickBot="1">
      <c r="A32" s="2885" t="s">
        <v>1174</v>
      </c>
      <c r="B32" s="2886"/>
      <c r="C32" s="592">
        <v>71641</v>
      </c>
      <c r="D32" s="593">
        <v>255</v>
      </c>
      <c r="E32" s="365">
        <v>8180</v>
      </c>
      <c r="F32" s="102">
        <v>13</v>
      </c>
      <c r="G32" s="365">
        <v>18837</v>
      </c>
      <c r="H32" s="365"/>
      <c r="I32" s="365"/>
      <c r="J32" s="365"/>
    </row>
    <row r="33" spans="1:10" ht="14.25" thickBot="1">
      <c r="A33" s="595"/>
      <c r="B33" s="363"/>
      <c r="C33" s="596"/>
      <c r="D33" s="363"/>
      <c r="E33" s="597"/>
      <c r="F33" s="363"/>
      <c r="G33" s="597"/>
      <c r="H33" s="365"/>
      <c r="I33" s="365"/>
      <c r="J33" s="854"/>
    </row>
    <row r="34" spans="1:13" ht="14.25" thickBot="1">
      <c r="A34" s="2887" t="s">
        <v>888</v>
      </c>
      <c r="B34" s="2888"/>
      <c r="C34" s="855" t="s">
        <v>1170</v>
      </c>
      <c r="D34" s="829" t="s">
        <v>1171</v>
      </c>
      <c r="E34" s="831" t="s">
        <v>1172</v>
      </c>
      <c r="F34" s="591" t="s">
        <v>20</v>
      </c>
      <c r="G34" s="830"/>
      <c r="H34" s="835"/>
      <c r="I34" s="835"/>
      <c r="K34" s="34"/>
      <c r="L34" s="34"/>
      <c r="M34" s="34"/>
    </row>
    <row r="35" spans="1:14" ht="13.5" customHeight="1">
      <c r="A35" s="2889" t="s">
        <v>1173</v>
      </c>
      <c r="B35" s="2890"/>
      <c r="C35" s="859">
        <v>728</v>
      </c>
      <c r="D35" s="858">
        <v>42634</v>
      </c>
      <c r="E35" s="365">
        <v>8207</v>
      </c>
      <c r="F35" s="365">
        <v>1</v>
      </c>
      <c r="G35" s="102"/>
      <c r="H35" s="835"/>
      <c r="I35" s="835"/>
      <c r="K35" s="594"/>
      <c r="N35" s="835"/>
    </row>
    <row r="36" spans="1:9" ht="13.5" customHeight="1">
      <c r="A36" s="2883" t="s">
        <v>392</v>
      </c>
      <c r="B36" s="2884"/>
      <c r="C36" s="860">
        <v>646</v>
      </c>
      <c r="D36" s="365">
        <v>43895</v>
      </c>
      <c r="E36" s="365">
        <v>5141</v>
      </c>
      <c r="F36" s="2439" t="s">
        <v>3421</v>
      </c>
      <c r="G36" s="102"/>
      <c r="H36" s="835"/>
      <c r="I36" s="835"/>
    </row>
    <row r="37" spans="1:9" ht="13.5" customHeight="1">
      <c r="A37" s="2883" t="s">
        <v>174</v>
      </c>
      <c r="B37" s="2884"/>
      <c r="C37" s="860">
        <v>561</v>
      </c>
      <c r="D37" s="365">
        <v>50807</v>
      </c>
      <c r="E37" s="365">
        <v>2976</v>
      </c>
      <c r="F37" s="2439" t="s">
        <v>3421</v>
      </c>
      <c r="G37" s="102"/>
      <c r="H37" s="835"/>
      <c r="I37" s="835"/>
    </row>
    <row r="38" spans="1:9" ht="13.5" customHeight="1">
      <c r="A38" s="2883" t="s">
        <v>62</v>
      </c>
      <c r="B38" s="2884"/>
      <c r="C38" s="860">
        <v>600</v>
      </c>
      <c r="D38" s="365">
        <v>51179</v>
      </c>
      <c r="E38" s="365">
        <v>2905</v>
      </c>
      <c r="F38" s="2439" t="s">
        <v>3421</v>
      </c>
      <c r="G38" s="102"/>
      <c r="H38" s="835"/>
      <c r="I38" s="835"/>
    </row>
    <row r="39" spans="1:9" ht="13.5" customHeight="1">
      <c r="A39" s="2883" t="s">
        <v>63</v>
      </c>
      <c r="B39" s="2884"/>
      <c r="C39" s="860">
        <v>608</v>
      </c>
      <c r="D39" s="365">
        <v>47448</v>
      </c>
      <c r="E39" s="365">
        <v>5006</v>
      </c>
      <c r="F39" s="365">
        <v>5</v>
      </c>
      <c r="G39" s="102"/>
      <c r="H39" s="835"/>
      <c r="I39" s="835"/>
    </row>
    <row r="40" spans="1:9" ht="13.5" customHeight="1">
      <c r="A40" s="2883" t="s">
        <v>64</v>
      </c>
      <c r="B40" s="2884"/>
      <c r="C40" s="860">
        <v>624</v>
      </c>
      <c r="D40" s="365">
        <v>45531</v>
      </c>
      <c r="E40" s="365">
        <v>6152</v>
      </c>
      <c r="F40" s="2439" t="s">
        <v>3422</v>
      </c>
      <c r="G40" s="102"/>
      <c r="H40" s="835"/>
      <c r="I40" s="835"/>
    </row>
    <row r="41" spans="1:9" ht="13.5" customHeight="1">
      <c r="A41" s="2883" t="s">
        <v>65</v>
      </c>
      <c r="B41" s="2884"/>
      <c r="C41" s="860">
        <v>634</v>
      </c>
      <c r="D41" s="365">
        <v>40130</v>
      </c>
      <c r="E41" s="365">
        <v>5864</v>
      </c>
      <c r="F41" s="2439" t="s">
        <v>3421</v>
      </c>
      <c r="G41" s="102"/>
      <c r="H41" s="835"/>
      <c r="I41" s="835"/>
    </row>
    <row r="42" spans="1:9" ht="13.5" customHeight="1">
      <c r="A42" s="2883" t="s">
        <v>66</v>
      </c>
      <c r="B42" s="2884"/>
      <c r="C42" s="860">
        <v>615</v>
      </c>
      <c r="D42" s="365">
        <v>35884</v>
      </c>
      <c r="E42" s="365">
        <v>6593</v>
      </c>
      <c r="F42" s="2439" t="s">
        <v>3421</v>
      </c>
      <c r="G42" s="102"/>
      <c r="H42" s="835"/>
      <c r="I42" s="835"/>
    </row>
    <row r="43" spans="1:9" ht="13.5" customHeight="1">
      <c r="A43" s="2883" t="s">
        <v>67</v>
      </c>
      <c r="B43" s="2884"/>
      <c r="C43" s="860">
        <v>542</v>
      </c>
      <c r="D43" s="365">
        <v>35734</v>
      </c>
      <c r="E43" s="365">
        <v>6063</v>
      </c>
      <c r="F43" s="2439" t="s">
        <v>3421</v>
      </c>
      <c r="G43" s="102"/>
      <c r="H43" s="835"/>
      <c r="I43" s="835"/>
    </row>
    <row r="44" spans="1:9" ht="13.5" customHeight="1" thickBot="1">
      <c r="A44" s="2885" t="s">
        <v>1174</v>
      </c>
      <c r="B44" s="2886"/>
      <c r="C44" s="861">
        <v>605</v>
      </c>
      <c r="D44" s="365">
        <v>38093</v>
      </c>
      <c r="E44" s="365">
        <v>5658</v>
      </c>
      <c r="F44" s="2439" t="s">
        <v>3421</v>
      </c>
      <c r="G44" s="102"/>
      <c r="H44" s="835"/>
      <c r="I44" s="835"/>
    </row>
    <row r="45" spans="1:9" ht="13.5">
      <c r="A45" s="833"/>
      <c r="B45" s="3"/>
      <c r="C45" s="3"/>
      <c r="D45" s="363"/>
      <c r="E45" s="596"/>
      <c r="F45" s="1864" t="s">
        <v>1175</v>
      </c>
      <c r="G45" s="365"/>
      <c r="H45" s="365"/>
      <c r="I45" s="365"/>
    </row>
    <row r="46" spans="1:10" ht="13.5">
      <c r="A46" s="832"/>
      <c r="B46" s="365"/>
      <c r="C46" s="593"/>
      <c r="D46" s="365"/>
      <c r="E46" s="102"/>
      <c r="F46" s="365"/>
      <c r="G46" s="102"/>
      <c r="H46" s="365"/>
      <c r="I46" s="365"/>
      <c r="J46" s="854"/>
    </row>
    <row r="47" spans="1:10" ht="13.5">
      <c r="A47" s="1865" t="s">
        <v>1176</v>
      </c>
      <c r="B47" s="37"/>
      <c r="C47" s="37"/>
      <c r="D47" s="37"/>
      <c r="E47" s="37"/>
      <c r="F47" s="37"/>
      <c r="G47" s="31"/>
      <c r="H47" s="37"/>
      <c r="J47" s="105"/>
    </row>
    <row r="48" spans="1:10" ht="14.25" thickBot="1">
      <c r="A48" s="598"/>
      <c r="B48" s="37"/>
      <c r="C48" s="37"/>
      <c r="D48" s="37"/>
      <c r="E48" s="37"/>
      <c r="F48" s="37"/>
      <c r="G48" s="31" t="s">
        <v>2955</v>
      </c>
      <c r="H48" s="37"/>
      <c r="J48" s="105"/>
    </row>
    <row r="49" spans="1:7" ht="15" customHeight="1" thickBot="1">
      <c r="A49" s="2887"/>
      <c r="B49" s="2888"/>
      <c r="C49" s="863" t="s">
        <v>205</v>
      </c>
      <c r="D49" s="599" t="s">
        <v>392</v>
      </c>
      <c r="E49" s="599" t="s">
        <v>174</v>
      </c>
      <c r="F49" s="599" t="s">
        <v>393</v>
      </c>
      <c r="G49" s="856" t="s">
        <v>63</v>
      </c>
    </row>
    <row r="50" spans="1:7" ht="15" customHeight="1" thickBot="1">
      <c r="A50" s="2887" t="s">
        <v>1177</v>
      </c>
      <c r="B50" s="2888"/>
      <c r="C50" s="2451" t="s">
        <v>3421</v>
      </c>
      <c r="D50" s="2452" t="s">
        <v>3421</v>
      </c>
      <c r="E50" s="2452" t="s">
        <v>3421</v>
      </c>
      <c r="F50" s="2452" t="s">
        <v>3421</v>
      </c>
      <c r="G50" s="2452" t="s">
        <v>3421</v>
      </c>
    </row>
    <row r="51" spans="5:8" ht="15" customHeight="1" thickBot="1">
      <c r="E51" s="231"/>
      <c r="H51" s="34"/>
    </row>
    <row r="52" spans="1:8" ht="15" customHeight="1" thickBot="1">
      <c r="A52" s="2572"/>
      <c r="B52" s="2572"/>
      <c r="C52" s="466" t="s">
        <v>64</v>
      </c>
      <c r="D52" s="862" t="s">
        <v>65</v>
      </c>
      <c r="E52" s="599" t="s">
        <v>66</v>
      </c>
      <c r="F52" s="418" t="s">
        <v>176</v>
      </c>
      <c r="G52" s="856" t="s">
        <v>256</v>
      </c>
      <c r="H52" s="34"/>
    </row>
    <row r="53" spans="1:8" ht="15" customHeight="1" thickBot="1">
      <c r="A53" s="2887" t="s">
        <v>1178</v>
      </c>
      <c r="B53" s="2887"/>
      <c r="C53" s="857">
        <v>1987</v>
      </c>
      <c r="D53" s="600">
        <v>1542</v>
      </c>
      <c r="E53" s="600">
        <v>598</v>
      </c>
      <c r="F53" s="600">
        <v>1175</v>
      </c>
      <c r="G53" s="871">
        <v>2541</v>
      </c>
      <c r="H53" s="34"/>
    </row>
    <row r="54" spans="1:7" ht="13.5">
      <c r="A54" s="34" t="s">
        <v>3327</v>
      </c>
      <c r="C54" s="30"/>
      <c r="E54" s="3"/>
      <c r="G54" s="31" t="s">
        <v>1760</v>
      </c>
    </row>
  </sheetData>
  <sheetProtection/>
  <mergeCells count="37">
    <mergeCell ref="A9:B9"/>
    <mergeCell ref="A3:B4"/>
    <mergeCell ref="A5:B5"/>
    <mergeCell ref="A6:B6"/>
    <mergeCell ref="A7:B7"/>
    <mergeCell ref="A8:B8"/>
    <mergeCell ref="A28:B28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27:B27"/>
    <mergeCell ref="A41:B41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2:B42"/>
    <mergeCell ref="A43:B43"/>
    <mergeCell ref="A44:B44"/>
    <mergeCell ref="A52:B52"/>
    <mergeCell ref="A53:B53"/>
    <mergeCell ref="A49:B49"/>
    <mergeCell ref="A50:B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&amp;C-38-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35" sqref="A35"/>
    </sheetView>
  </sheetViews>
  <sheetFormatPr defaultColWidth="6.625" defaultRowHeight="13.5"/>
  <cols>
    <col min="1" max="4" width="8.75390625" style="34" customWidth="1"/>
    <col min="5" max="5" width="8.75390625" style="3" customWidth="1"/>
    <col min="6" max="9" width="8.75390625" style="34" customWidth="1"/>
    <col min="10" max="10" width="8.75390625" style="3" customWidth="1"/>
    <col min="11" max="11" width="2.50390625" style="3" customWidth="1"/>
    <col min="12" max="243" width="6.625" style="3" customWidth="1"/>
    <col min="244" max="16384" width="6.625" style="3" customWidth="1"/>
  </cols>
  <sheetData>
    <row r="1" spans="1:9" ht="15.75" customHeight="1">
      <c r="A1" s="1" t="s">
        <v>2373</v>
      </c>
      <c r="B1" s="37"/>
      <c r="C1" s="37"/>
      <c r="D1" s="37"/>
      <c r="E1" s="37"/>
      <c r="F1" s="37"/>
      <c r="G1" s="37"/>
      <c r="H1" s="37"/>
      <c r="I1" s="37"/>
    </row>
    <row r="2" spans="1:9" ht="15.75" customHeight="1">
      <c r="A2" s="1"/>
      <c r="B2" s="37"/>
      <c r="C2" s="37"/>
      <c r="D2" s="37"/>
      <c r="E2" s="37"/>
      <c r="F2" s="37"/>
      <c r="G2" s="37"/>
      <c r="H2" s="37"/>
      <c r="I2" s="37"/>
    </row>
    <row r="3" spans="1:10" ht="15.75" customHeight="1">
      <c r="A3" s="1865" t="s">
        <v>3423</v>
      </c>
      <c r="B3" s="37"/>
      <c r="C3" s="37"/>
      <c r="D3" s="37"/>
      <c r="E3" s="37"/>
      <c r="F3" s="1776" t="s">
        <v>3424</v>
      </c>
      <c r="G3" s="37"/>
      <c r="H3" s="37"/>
      <c r="I3" s="37"/>
      <c r="J3" s="37"/>
    </row>
    <row r="4" spans="1:10" ht="15.75" customHeight="1" thickBot="1">
      <c r="A4" s="3"/>
      <c r="B4" s="42"/>
      <c r="C4" s="42"/>
      <c r="D4" s="6" t="s">
        <v>519</v>
      </c>
      <c r="E4" s="42"/>
      <c r="F4" s="3"/>
      <c r="G4" s="31"/>
      <c r="H4" s="31"/>
      <c r="I4" s="31"/>
      <c r="J4" s="6" t="s">
        <v>519</v>
      </c>
    </row>
    <row r="5" spans="1:10" ht="15.75" customHeight="1">
      <c r="A5" s="2899" t="s">
        <v>520</v>
      </c>
      <c r="B5" s="2907" t="s">
        <v>521</v>
      </c>
      <c r="C5" s="2908"/>
      <c r="D5" s="2808" t="s">
        <v>522</v>
      </c>
      <c r="E5" s="173"/>
      <c r="F5" s="2899" t="s">
        <v>520</v>
      </c>
      <c r="G5" s="2910" t="s">
        <v>523</v>
      </c>
      <c r="H5" s="2912" t="s">
        <v>524</v>
      </c>
      <c r="I5" s="2895" t="s">
        <v>525</v>
      </c>
      <c r="J5" s="2897" t="s">
        <v>526</v>
      </c>
    </row>
    <row r="6" spans="1:10" ht="15.75" customHeight="1" thickBot="1">
      <c r="A6" s="2900"/>
      <c r="B6" s="1866" t="s">
        <v>527</v>
      </c>
      <c r="C6" s="1867" t="s">
        <v>528</v>
      </c>
      <c r="D6" s="2909"/>
      <c r="E6" s="173"/>
      <c r="F6" s="2900"/>
      <c r="G6" s="2911"/>
      <c r="H6" s="2913"/>
      <c r="I6" s="2896"/>
      <c r="J6" s="2898"/>
    </row>
    <row r="7" spans="1:11" ht="15.75" customHeight="1">
      <c r="A7" s="1515" t="s">
        <v>529</v>
      </c>
      <c r="B7" s="1516">
        <v>8139</v>
      </c>
      <c r="C7" s="321">
        <v>78</v>
      </c>
      <c r="D7" s="1501">
        <f>SUM(B7:C7)</f>
        <v>8217</v>
      </c>
      <c r="E7" s="188"/>
      <c r="F7" s="1515" t="s">
        <v>529</v>
      </c>
      <c r="G7" s="323">
        <v>2435</v>
      </c>
      <c r="H7" s="1518">
        <v>2549</v>
      </c>
      <c r="I7" s="1518">
        <v>12179</v>
      </c>
      <c r="J7" s="1518">
        <v>546</v>
      </c>
      <c r="K7" s="138"/>
    </row>
    <row r="8" spans="1:10" ht="15.75" customHeight="1">
      <c r="A8" s="1494" t="s">
        <v>392</v>
      </c>
      <c r="B8" s="323">
        <v>8174</v>
      </c>
      <c r="C8" s="324">
        <v>92</v>
      </c>
      <c r="D8" s="1501">
        <f aca="true" t="shared" si="0" ref="D8:D16">SUM(B8:C8)</f>
        <v>8266</v>
      </c>
      <c r="E8" s="188"/>
      <c r="F8" s="1494" t="s">
        <v>392</v>
      </c>
      <c r="G8" s="323">
        <v>2977</v>
      </c>
      <c r="H8" s="325">
        <v>2943</v>
      </c>
      <c r="I8" s="325">
        <v>403</v>
      </c>
      <c r="J8" s="325">
        <v>435</v>
      </c>
    </row>
    <row r="9" spans="1:10" ht="15.75" customHeight="1">
      <c r="A9" s="1495" t="s">
        <v>174</v>
      </c>
      <c r="B9" s="323">
        <v>8291</v>
      </c>
      <c r="C9" s="324">
        <v>96</v>
      </c>
      <c r="D9" s="1501">
        <f t="shared" si="0"/>
        <v>8387</v>
      </c>
      <c r="E9" s="188"/>
      <c r="F9" s="1495" t="s">
        <v>174</v>
      </c>
      <c r="G9" s="323">
        <v>2819</v>
      </c>
      <c r="H9" s="325">
        <v>2791</v>
      </c>
      <c r="I9" s="325">
        <v>467</v>
      </c>
      <c r="J9" s="325">
        <v>482</v>
      </c>
    </row>
    <row r="10" spans="1:10" ht="15.75" customHeight="1">
      <c r="A10" s="1495" t="s">
        <v>393</v>
      </c>
      <c r="B10" s="323">
        <v>7965</v>
      </c>
      <c r="C10" s="324">
        <v>91</v>
      </c>
      <c r="D10" s="1501">
        <f t="shared" si="0"/>
        <v>8056</v>
      </c>
      <c r="E10" s="188"/>
      <c r="F10" s="1495" t="s">
        <v>393</v>
      </c>
      <c r="G10" s="323">
        <v>2629</v>
      </c>
      <c r="H10" s="325">
        <v>2840</v>
      </c>
      <c r="I10" s="325">
        <v>382</v>
      </c>
      <c r="J10" s="325">
        <v>490</v>
      </c>
    </row>
    <row r="11" spans="1:10" ht="15.75" customHeight="1">
      <c r="A11" s="1495" t="s">
        <v>175</v>
      </c>
      <c r="B11" s="323">
        <v>7624</v>
      </c>
      <c r="C11" s="324">
        <v>80</v>
      </c>
      <c r="D11" s="1501">
        <f t="shared" si="0"/>
        <v>7704</v>
      </c>
      <c r="E11" s="188"/>
      <c r="F11" s="1495" t="s">
        <v>175</v>
      </c>
      <c r="G11" s="323">
        <v>2529</v>
      </c>
      <c r="H11" s="325">
        <v>2951</v>
      </c>
      <c r="I11" s="325">
        <v>441</v>
      </c>
      <c r="J11" s="325">
        <v>433</v>
      </c>
    </row>
    <row r="12" spans="1:10" ht="15.75" customHeight="1">
      <c r="A12" s="1494" t="s">
        <v>485</v>
      </c>
      <c r="B12" s="323">
        <v>7329</v>
      </c>
      <c r="C12" s="324">
        <v>82</v>
      </c>
      <c r="D12" s="1501">
        <f t="shared" si="0"/>
        <v>7411</v>
      </c>
      <c r="E12" s="188"/>
      <c r="F12" s="1494" t="s">
        <v>485</v>
      </c>
      <c r="G12" s="323">
        <v>2522</v>
      </c>
      <c r="H12" s="325">
        <v>2927</v>
      </c>
      <c r="I12" s="325">
        <v>383</v>
      </c>
      <c r="J12" s="325">
        <v>407</v>
      </c>
    </row>
    <row r="13" spans="1:10" ht="15.75" customHeight="1">
      <c r="A13" s="1494" t="s">
        <v>127</v>
      </c>
      <c r="B13" s="323">
        <v>6918</v>
      </c>
      <c r="C13" s="324">
        <v>97</v>
      </c>
      <c r="D13" s="1501">
        <f t="shared" si="0"/>
        <v>7015</v>
      </c>
      <c r="E13" s="188"/>
      <c r="F13" s="1494" t="s">
        <v>127</v>
      </c>
      <c r="G13" s="323">
        <v>2363</v>
      </c>
      <c r="H13" s="325">
        <v>2741</v>
      </c>
      <c r="I13" s="325">
        <v>321</v>
      </c>
      <c r="J13" s="325">
        <v>430</v>
      </c>
    </row>
    <row r="14" spans="1:10" ht="15.75" customHeight="1">
      <c r="A14" s="1495" t="s">
        <v>66</v>
      </c>
      <c r="B14" s="323">
        <v>6749</v>
      </c>
      <c r="C14" s="324">
        <v>95</v>
      </c>
      <c r="D14" s="1501">
        <f t="shared" si="0"/>
        <v>6844</v>
      </c>
      <c r="E14" s="188"/>
      <c r="F14" s="1495" t="s">
        <v>66</v>
      </c>
      <c r="G14" s="323">
        <v>2188</v>
      </c>
      <c r="H14" s="325">
        <v>2424</v>
      </c>
      <c r="I14" s="325">
        <v>319</v>
      </c>
      <c r="J14" s="325">
        <v>404</v>
      </c>
    </row>
    <row r="15" spans="1:10" ht="15.75" customHeight="1">
      <c r="A15" s="1494" t="s">
        <v>67</v>
      </c>
      <c r="B15" s="323">
        <v>6638</v>
      </c>
      <c r="C15" s="324">
        <v>97</v>
      </c>
      <c r="D15" s="1501">
        <f t="shared" si="0"/>
        <v>6735</v>
      </c>
      <c r="E15" s="188"/>
      <c r="F15" s="1494" t="s">
        <v>67</v>
      </c>
      <c r="G15" s="323">
        <v>2272</v>
      </c>
      <c r="H15" s="325">
        <v>1956</v>
      </c>
      <c r="I15" s="325">
        <v>306</v>
      </c>
      <c r="J15" s="325">
        <v>362</v>
      </c>
    </row>
    <row r="16" spans="1:10" ht="15.75" customHeight="1" thickBot="1">
      <c r="A16" s="1285" t="s">
        <v>425</v>
      </c>
      <c r="B16" s="326">
        <v>6383</v>
      </c>
      <c r="C16" s="327">
        <v>91</v>
      </c>
      <c r="D16" s="1517">
        <f t="shared" si="0"/>
        <v>6474</v>
      </c>
      <c r="E16" s="188"/>
      <c r="F16" s="1285" t="s">
        <v>425</v>
      </c>
      <c r="G16" s="326">
        <v>2071</v>
      </c>
      <c r="H16" s="1519">
        <v>2378</v>
      </c>
      <c r="I16" s="1519">
        <v>277</v>
      </c>
      <c r="J16" s="1519">
        <v>374</v>
      </c>
    </row>
    <row r="17" spans="1:9" ht="15.75" customHeight="1">
      <c r="A17" s="3"/>
      <c r="B17" s="15"/>
      <c r="C17" s="15"/>
      <c r="D17" s="15"/>
      <c r="E17" s="15"/>
      <c r="F17" s="15" t="s">
        <v>3329</v>
      </c>
      <c r="G17" s="15"/>
      <c r="H17" s="15"/>
      <c r="I17" s="225"/>
    </row>
    <row r="18" spans="1:10" ht="15.75" customHeight="1">
      <c r="A18" s="3"/>
      <c r="B18" s="3"/>
      <c r="C18" s="3"/>
      <c r="D18" s="3"/>
      <c r="F18"/>
      <c r="G18"/>
      <c r="H18"/>
      <c r="I18"/>
      <c r="J18"/>
    </row>
    <row r="19" spans="1:9" ht="15.75" customHeight="1">
      <c r="A19" s="1776" t="s">
        <v>3425</v>
      </c>
      <c r="B19" s="37"/>
      <c r="C19" s="37"/>
      <c r="D19" s="37"/>
      <c r="E19" s="37"/>
      <c r="F19" s="37"/>
      <c r="G19" s="37"/>
      <c r="H19" s="37"/>
      <c r="I19" s="37"/>
    </row>
    <row r="20" spans="1:10" ht="15.75" customHeight="1" thickBot="1">
      <c r="A20" s="3"/>
      <c r="B20" s="31"/>
      <c r="C20" s="31"/>
      <c r="D20" s="31"/>
      <c r="E20" s="31"/>
      <c r="F20" s="31"/>
      <c r="G20" s="31"/>
      <c r="H20" s="31"/>
      <c r="I20" s="676"/>
      <c r="J20" s="31" t="s">
        <v>3328</v>
      </c>
    </row>
    <row r="21" spans="1:10" ht="15.75" customHeight="1">
      <c r="A21" s="2899" t="s">
        <v>520</v>
      </c>
      <c r="B21" s="1520" t="s">
        <v>530</v>
      </c>
      <c r="C21" s="2901" t="s">
        <v>531</v>
      </c>
      <c r="D21" s="2901"/>
      <c r="E21" s="2901"/>
      <c r="F21" s="2902"/>
      <c r="G21" s="1521" t="s">
        <v>532</v>
      </c>
      <c r="H21" s="328" t="s">
        <v>533</v>
      </c>
      <c r="I21" s="2903" t="s">
        <v>534</v>
      </c>
      <c r="J21" s="2905" t="s">
        <v>535</v>
      </c>
    </row>
    <row r="22" spans="1:10" ht="15.75" customHeight="1" thickBot="1">
      <c r="A22" s="2900"/>
      <c r="B22" s="1496" t="s">
        <v>536</v>
      </c>
      <c r="C22" s="1522" t="s">
        <v>537</v>
      </c>
      <c r="D22" s="1523" t="s">
        <v>538</v>
      </c>
      <c r="E22" s="1524" t="s">
        <v>539</v>
      </c>
      <c r="F22" s="1523" t="s">
        <v>540</v>
      </c>
      <c r="G22" s="1499" t="s">
        <v>541</v>
      </c>
      <c r="H22" s="331" t="s">
        <v>542</v>
      </c>
      <c r="I22" s="2904"/>
      <c r="J22" s="2906"/>
    </row>
    <row r="23" spans="1:10" ht="15.75" customHeight="1">
      <c r="A23" s="1515" t="s">
        <v>543</v>
      </c>
      <c r="B23" s="323">
        <v>443</v>
      </c>
      <c r="C23" s="1525">
        <v>566</v>
      </c>
      <c r="D23" s="2174" t="s">
        <v>3219</v>
      </c>
      <c r="E23" s="1518">
        <v>132</v>
      </c>
      <c r="F23" s="2169" t="s">
        <v>3220</v>
      </c>
      <c r="G23" s="1501">
        <v>745</v>
      </c>
      <c r="H23" s="2177" t="s">
        <v>3219</v>
      </c>
      <c r="I23" s="322">
        <f>SUM(B23:H23)</f>
        <v>1886</v>
      </c>
      <c r="J23" s="1868">
        <f>I23/B7*100</f>
        <v>23.172379899250522</v>
      </c>
    </row>
    <row r="24" spans="1:10" ht="15.75" customHeight="1">
      <c r="A24" s="1494" t="s">
        <v>544</v>
      </c>
      <c r="B24" s="323">
        <v>448</v>
      </c>
      <c r="C24" s="325">
        <v>631</v>
      </c>
      <c r="D24" s="2175" t="s">
        <v>3219</v>
      </c>
      <c r="E24" s="325">
        <v>170</v>
      </c>
      <c r="F24" s="2176" t="s">
        <v>3220</v>
      </c>
      <c r="G24" s="1501">
        <v>789</v>
      </c>
      <c r="H24" s="2177" t="s">
        <v>3219</v>
      </c>
      <c r="I24" s="322">
        <f>SUM(B24:H24)</f>
        <v>2038</v>
      </c>
      <c r="J24" s="1868">
        <f aca="true" t="shared" si="1" ref="J24:J32">I24/B8*100</f>
        <v>24.932713481771472</v>
      </c>
    </row>
    <row r="25" spans="1:10" ht="15.75" customHeight="1">
      <c r="A25" s="1495" t="s">
        <v>545</v>
      </c>
      <c r="B25" s="323">
        <v>458</v>
      </c>
      <c r="C25" s="325">
        <v>694</v>
      </c>
      <c r="D25" s="2175" t="s">
        <v>3219</v>
      </c>
      <c r="E25" s="325">
        <v>180</v>
      </c>
      <c r="F25" s="2176" t="s">
        <v>3220</v>
      </c>
      <c r="G25" s="1501">
        <v>806</v>
      </c>
      <c r="H25" s="2177" t="s">
        <v>3219</v>
      </c>
      <c r="I25" s="322">
        <f>SUM(B25:H25)</f>
        <v>2138</v>
      </c>
      <c r="J25" s="1868">
        <f t="shared" si="1"/>
        <v>25.786997949583885</v>
      </c>
    </row>
    <row r="26" spans="1:10" ht="15.75" customHeight="1">
      <c r="A26" s="1495" t="s">
        <v>546</v>
      </c>
      <c r="B26" s="323">
        <v>479</v>
      </c>
      <c r="C26" s="325">
        <v>813</v>
      </c>
      <c r="D26" s="2175" t="s">
        <v>3219</v>
      </c>
      <c r="E26" s="325">
        <v>186</v>
      </c>
      <c r="F26" s="2176" t="s">
        <v>3221</v>
      </c>
      <c r="G26" s="1501">
        <v>799</v>
      </c>
      <c r="H26" s="332">
        <v>139</v>
      </c>
      <c r="I26" s="322">
        <f>SUM(B26:H26)</f>
        <v>2416</v>
      </c>
      <c r="J26" s="1868">
        <f t="shared" si="1"/>
        <v>30.332705586942875</v>
      </c>
    </row>
    <row r="27" spans="1:10" ht="15.75" customHeight="1">
      <c r="A27" s="1495" t="s">
        <v>547</v>
      </c>
      <c r="B27" s="323">
        <v>462</v>
      </c>
      <c r="C27" s="325">
        <v>778</v>
      </c>
      <c r="D27" s="325">
        <v>97</v>
      </c>
      <c r="E27" s="325">
        <v>62</v>
      </c>
      <c r="F27" s="333">
        <v>36</v>
      </c>
      <c r="G27" s="1501">
        <v>728</v>
      </c>
      <c r="H27" s="332">
        <v>156</v>
      </c>
      <c r="I27" s="322">
        <f aca="true" t="shared" si="2" ref="I27:I32">SUM(B27:H27)</f>
        <v>2319</v>
      </c>
      <c r="J27" s="1868">
        <f t="shared" si="1"/>
        <v>30.417103882476393</v>
      </c>
    </row>
    <row r="28" spans="1:10" ht="15.75" customHeight="1">
      <c r="A28" s="1494" t="s">
        <v>548</v>
      </c>
      <c r="B28" s="323">
        <v>445</v>
      </c>
      <c r="C28" s="325">
        <v>684</v>
      </c>
      <c r="D28" s="325">
        <v>99</v>
      </c>
      <c r="E28" s="325">
        <v>41</v>
      </c>
      <c r="F28" s="333">
        <v>28</v>
      </c>
      <c r="G28" s="1501">
        <v>743</v>
      </c>
      <c r="H28" s="332">
        <v>115</v>
      </c>
      <c r="I28" s="322">
        <f t="shared" si="2"/>
        <v>2155</v>
      </c>
      <c r="J28" s="1868">
        <f t="shared" si="1"/>
        <v>29.403738572793014</v>
      </c>
    </row>
    <row r="29" spans="1:10" ht="15.75" customHeight="1">
      <c r="A29" s="1494" t="s">
        <v>444</v>
      </c>
      <c r="B29" s="323">
        <v>417</v>
      </c>
      <c r="C29" s="325">
        <v>706</v>
      </c>
      <c r="D29" s="325">
        <v>80</v>
      </c>
      <c r="E29" s="325">
        <v>58</v>
      </c>
      <c r="F29" s="333">
        <v>16</v>
      </c>
      <c r="G29" s="1501">
        <v>723</v>
      </c>
      <c r="H29" s="332">
        <v>116</v>
      </c>
      <c r="I29" s="322">
        <f t="shared" si="2"/>
        <v>2116</v>
      </c>
      <c r="J29" s="1868">
        <f t="shared" si="1"/>
        <v>30.586874819311937</v>
      </c>
    </row>
    <row r="30" spans="1:10" ht="15.75" customHeight="1">
      <c r="A30" s="1495" t="s">
        <v>66</v>
      </c>
      <c r="B30" s="323">
        <v>427</v>
      </c>
      <c r="C30" s="325">
        <v>766</v>
      </c>
      <c r="D30" s="325">
        <v>97</v>
      </c>
      <c r="E30" s="325">
        <v>45</v>
      </c>
      <c r="F30" s="333">
        <v>25</v>
      </c>
      <c r="G30" s="1501">
        <v>734</v>
      </c>
      <c r="H30" s="332">
        <v>105</v>
      </c>
      <c r="I30" s="322">
        <f t="shared" si="2"/>
        <v>2199</v>
      </c>
      <c r="J30" s="1868">
        <f t="shared" si="1"/>
        <v>32.58260483034523</v>
      </c>
    </row>
    <row r="31" spans="1:10" ht="15.75" customHeight="1">
      <c r="A31" s="1494" t="s">
        <v>67</v>
      </c>
      <c r="B31" s="323">
        <v>415</v>
      </c>
      <c r="C31" s="325">
        <v>800</v>
      </c>
      <c r="D31" s="325">
        <v>97</v>
      </c>
      <c r="E31" s="325">
        <v>42</v>
      </c>
      <c r="F31" s="333">
        <v>17</v>
      </c>
      <c r="G31" s="1501">
        <v>730</v>
      </c>
      <c r="H31" s="332">
        <v>140</v>
      </c>
      <c r="I31" s="322">
        <f t="shared" si="2"/>
        <v>2241</v>
      </c>
      <c r="J31" s="1868">
        <f t="shared" si="1"/>
        <v>33.76016872551973</v>
      </c>
    </row>
    <row r="32" spans="1:10" ht="15.75" customHeight="1" thickBot="1">
      <c r="A32" s="1285" t="s">
        <v>549</v>
      </c>
      <c r="B32" s="326">
        <v>418</v>
      </c>
      <c r="C32" s="1519">
        <v>796</v>
      </c>
      <c r="D32" s="1519">
        <v>101</v>
      </c>
      <c r="E32" s="1519">
        <v>65</v>
      </c>
      <c r="F32" s="1526">
        <v>27</v>
      </c>
      <c r="G32" s="1517">
        <v>736</v>
      </c>
      <c r="H32" s="335">
        <v>131</v>
      </c>
      <c r="I32" s="1527">
        <f t="shared" si="2"/>
        <v>2274</v>
      </c>
      <c r="J32" s="1869">
        <f t="shared" si="1"/>
        <v>35.62588124706251</v>
      </c>
    </row>
    <row r="33" spans="1:9" ht="15.75" customHeight="1">
      <c r="A33" s="3"/>
      <c r="B33" s="42"/>
      <c r="C33" s="42"/>
      <c r="D33" s="42"/>
      <c r="E33" s="42"/>
      <c r="F33" s="42"/>
      <c r="G33" s="42"/>
      <c r="H33" s="42"/>
      <c r="I33" s="7"/>
    </row>
    <row r="34" spans="1:9" ht="15.75" customHeight="1">
      <c r="A34" s="1776" t="s">
        <v>3426</v>
      </c>
      <c r="B34" s="37"/>
      <c r="C34" s="37"/>
      <c r="D34" s="37"/>
      <c r="E34" s="37"/>
      <c r="F34" s="37"/>
      <c r="G34" s="37"/>
      <c r="H34" s="37"/>
      <c r="I34" s="37"/>
    </row>
    <row r="35" spans="1:9" ht="15.75" customHeight="1" thickBot="1">
      <c r="A35" s="3" t="s">
        <v>550</v>
      </c>
      <c r="B35" s="31"/>
      <c r="C35" s="31"/>
      <c r="D35" s="31"/>
      <c r="E35" s="6" t="s">
        <v>551</v>
      </c>
      <c r="F35" s="31"/>
      <c r="G35" s="2914" t="s">
        <v>552</v>
      </c>
      <c r="H35" s="2914"/>
      <c r="I35" s="2914"/>
    </row>
    <row r="36" spans="1:10" ht="15.75" customHeight="1">
      <c r="A36" s="2899" t="s">
        <v>520</v>
      </c>
      <c r="B36" s="2915" t="s">
        <v>553</v>
      </c>
      <c r="C36" s="2917" t="s">
        <v>554</v>
      </c>
      <c r="D36" s="2919" t="s">
        <v>555</v>
      </c>
      <c r="E36" s="2808" t="s">
        <v>534</v>
      </c>
      <c r="F36"/>
      <c r="G36" s="2899" t="s">
        <v>520</v>
      </c>
      <c r="H36" s="1528"/>
      <c r="I36"/>
      <c r="J36"/>
    </row>
    <row r="37" spans="1:10" ht="18" customHeight="1" thickBot="1">
      <c r="A37" s="2900"/>
      <c r="B37" s="2916"/>
      <c r="C37" s="2918"/>
      <c r="D37" s="2920"/>
      <c r="E37" s="2909"/>
      <c r="F37"/>
      <c r="G37" s="2900"/>
      <c r="H37" s="1529"/>
      <c r="I37"/>
      <c r="J37"/>
    </row>
    <row r="38" spans="1:10" ht="18" customHeight="1">
      <c r="A38" s="1515" t="s">
        <v>556</v>
      </c>
      <c r="B38" s="323">
        <v>45</v>
      </c>
      <c r="C38" s="1525">
        <v>6</v>
      </c>
      <c r="D38" s="321">
        <v>9</v>
      </c>
      <c r="E38" s="1501">
        <f>SUM(B38:D38)</f>
        <v>60</v>
      </c>
      <c r="F38"/>
      <c r="G38" s="1515" t="s">
        <v>556</v>
      </c>
      <c r="H38" s="1500">
        <v>508</v>
      </c>
      <c r="I38"/>
      <c r="J38"/>
    </row>
    <row r="39" spans="1:10" ht="18" customHeight="1">
      <c r="A39" s="1494" t="s">
        <v>408</v>
      </c>
      <c r="B39" s="323">
        <v>34</v>
      </c>
      <c r="C39" s="325">
        <v>6</v>
      </c>
      <c r="D39" s="324">
        <v>7</v>
      </c>
      <c r="E39" s="1501">
        <f>SUM(B39:D39)</f>
        <v>47</v>
      </c>
      <c r="F39"/>
      <c r="G39" s="1494" t="s">
        <v>408</v>
      </c>
      <c r="H39" s="1500">
        <v>479</v>
      </c>
      <c r="I39"/>
      <c r="J39"/>
    </row>
    <row r="40" spans="1:10" ht="15.75" customHeight="1">
      <c r="A40" s="1495" t="s">
        <v>401</v>
      </c>
      <c r="B40" s="323">
        <v>30</v>
      </c>
      <c r="C40" s="325">
        <v>4</v>
      </c>
      <c r="D40" s="324">
        <v>5</v>
      </c>
      <c r="E40" s="1501">
        <f>SUM(B40:D40)</f>
        <v>39</v>
      </c>
      <c r="F40"/>
      <c r="G40" s="1495" t="s">
        <v>401</v>
      </c>
      <c r="H40" s="1500">
        <v>494</v>
      </c>
      <c r="I40"/>
      <c r="J40"/>
    </row>
    <row r="41" spans="1:10" ht="15.75" customHeight="1">
      <c r="A41" s="1495" t="s">
        <v>402</v>
      </c>
      <c r="B41" s="323">
        <v>22</v>
      </c>
      <c r="C41" s="325">
        <v>3</v>
      </c>
      <c r="D41" s="324">
        <v>5</v>
      </c>
      <c r="E41" s="1501">
        <f>SUM(B41:D41)</f>
        <v>30</v>
      </c>
      <c r="F41"/>
      <c r="G41" s="1495" t="s">
        <v>402</v>
      </c>
      <c r="H41" s="1500">
        <v>487</v>
      </c>
      <c r="I41"/>
      <c r="J41"/>
    </row>
    <row r="42" spans="1:10" ht="15.75" customHeight="1">
      <c r="A42" s="1495" t="s">
        <v>403</v>
      </c>
      <c r="B42" s="323">
        <v>13</v>
      </c>
      <c r="C42" s="325">
        <v>3</v>
      </c>
      <c r="D42" s="324">
        <v>4</v>
      </c>
      <c r="E42" s="1501">
        <f aca="true" t="shared" si="3" ref="E42:E47">SUM(B42:D42)</f>
        <v>20</v>
      </c>
      <c r="F42"/>
      <c r="G42" s="1495" t="s">
        <v>403</v>
      </c>
      <c r="H42" s="1500">
        <v>478</v>
      </c>
      <c r="I42"/>
      <c r="J42"/>
    </row>
    <row r="43" spans="1:10" ht="15.75" customHeight="1">
      <c r="A43" s="1494" t="s">
        <v>557</v>
      </c>
      <c r="B43" s="323">
        <v>7</v>
      </c>
      <c r="C43" s="325">
        <v>2</v>
      </c>
      <c r="D43" s="324">
        <v>1</v>
      </c>
      <c r="E43" s="1501">
        <f t="shared" si="3"/>
        <v>10</v>
      </c>
      <c r="F43"/>
      <c r="G43" s="1494" t="s">
        <v>557</v>
      </c>
      <c r="H43" s="1500">
        <v>509</v>
      </c>
      <c r="I43"/>
      <c r="J43"/>
    </row>
    <row r="44" spans="1:10" ht="15.75" customHeight="1">
      <c r="A44" s="1494" t="s">
        <v>405</v>
      </c>
      <c r="B44" s="323">
        <v>6</v>
      </c>
      <c r="C44" s="325">
        <v>2</v>
      </c>
      <c r="D44" s="324">
        <v>1</v>
      </c>
      <c r="E44" s="1501">
        <f t="shared" si="3"/>
        <v>9</v>
      </c>
      <c r="F44"/>
      <c r="G44" s="1494" t="s">
        <v>405</v>
      </c>
      <c r="H44" s="1500">
        <v>481</v>
      </c>
      <c r="I44"/>
      <c r="J44"/>
    </row>
    <row r="45" spans="1:12" ht="15.75" customHeight="1">
      <c r="A45" s="1495" t="s">
        <v>66</v>
      </c>
      <c r="B45" s="323">
        <v>4</v>
      </c>
      <c r="C45" s="325">
        <v>1</v>
      </c>
      <c r="D45" s="324">
        <v>0</v>
      </c>
      <c r="E45" s="1501">
        <f t="shared" si="3"/>
        <v>5</v>
      </c>
      <c r="F45"/>
      <c r="G45" s="1495" t="s">
        <v>66</v>
      </c>
      <c r="H45" s="1500">
        <v>477</v>
      </c>
      <c r="I45"/>
      <c r="J45"/>
      <c r="L45" s="35"/>
    </row>
    <row r="46" spans="1:10" ht="15.75" customHeight="1">
      <c r="A46" s="1494" t="s">
        <v>67</v>
      </c>
      <c r="B46" s="323">
        <v>3</v>
      </c>
      <c r="C46" s="325">
        <v>1</v>
      </c>
      <c r="D46" s="324">
        <v>0</v>
      </c>
      <c r="E46" s="1501">
        <f t="shared" si="3"/>
        <v>4</v>
      </c>
      <c r="F46"/>
      <c r="G46" s="1494" t="s">
        <v>67</v>
      </c>
      <c r="H46" s="1500">
        <v>476</v>
      </c>
      <c r="I46"/>
      <c r="J46"/>
    </row>
    <row r="47" spans="1:10" ht="15.75" customHeight="1" thickBot="1">
      <c r="A47" s="1285" t="s">
        <v>407</v>
      </c>
      <c r="B47" s="326">
        <v>1</v>
      </c>
      <c r="C47" s="1519">
        <v>0</v>
      </c>
      <c r="D47" s="327">
        <v>0</v>
      </c>
      <c r="E47" s="1517">
        <f t="shared" si="3"/>
        <v>1</v>
      </c>
      <c r="F47"/>
      <c r="G47" s="1285" t="s">
        <v>407</v>
      </c>
      <c r="H47" s="1530">
        <v>468</v>
      </c>
      <c r="I47"/>
      <c r="J47"/>
    </row>
    <row r="48" spans="1:10" ht="15.75" customHeight="1">
      <c r="A48" s="3"/>
      <c r="B48" s="42"/>
      <c r="C48" s="42"/>
      <c r="D48" s="42"/>
      <c r="E48" s="42"/>
      <c r="F48" s="42"/>
      <c r="G48" s="42"/>
      <c r="H48" s="42"/>
      <c r="I48" s="7"/>
      <c r="J48"/>
    </row>
    <row r="49" spans="1:10" ht="15.75" customHeight="1">
      <c r="A49" s="3"/>
      <c r="B49" s="42"/>
      <c r="C49" s="42"/>
      <c r="D49" s="42"/>
      <c r="E49" s="42"/>
      <c r="F49"/>
      <c r="G49"/>
      <c r="H49"/>
      <c r="I49"/>
      <c r="J49" s="7" t="s">
        <v>2371</v>
      </c>
    </row>
    <row r="50" spans="1:10" ht="15.75" customHeight="1">
      <c r="A50" s="3"/>
      <c r="B50" s="42"/>
      <c r="C50" s="42"/>
      <c r="D50" s="42"/>
      <c r="E50" s="42"/>
      <c r="F50"/>
      <c r="G50"/>
      <c r="H50"/>
      <c r="I50"/>
      <c r="J50"/>
    </row>
    <row r="51" spans="1:10" ht="15.75" customHeight="1">
      <c r="A51" s="3"/>
      <c r="B51" s="3"/>
      <c r="C51" s="3"/>
      <c r="D51" s="3"/>
      <c r="F51"/>
      <c r="G51"/>
      <c r="H51"/>
      <c r="I51"/>
      <c r="J51"/>
    </row>
    <row r="52" spans="1:9" ht="15.75" customHeight="1">
      <c r="A52" s="3"/>
      <c r="B52" s="3"/>
      <c r="C52" s="3"/>
      <c r="D52" s="3"/>
      <c r="F52" s="3"/>
      <c r="G52" s="3"/>
      <c r="I52" s="3"/>
    </row>
    <row r="53" spans="2:9" ht="15.75" customHeight="1">
      <c r="B53" s="3"/>
      <c r="C53" s="3"/>
      <c r="D53" s="3"/>
      <c r="F53" s="3"/>
      <c r="G53" s="3"/>
      <c r="I53" s="3"/>
    </row>
    <row r="54" spans="1:9" ht="15.75" customHeight="1">
      <c r="A54" s="3"/>
      <c r="B54" s="3"/>
      <c r="C54" s="3"/>
      <c r="D54" s="3"/>
      <c r="F54" s="3"/>
      <c r="G54" s="3"/>
      <c r="I54" s="3"/>
    </row>
  </sheetData>
  <sheetProtection/>
  <mergeCells count="19">
    <mergeCell ref="G35:I35"/>
    <mergeCell ref="A36:A37"/>
    <mergeCell ref="B36:B37"/>
    <mergeCell ref="C36:C37"/>
    <mergeCell ref="D36:D37"/>
    <mergeCell ref="E36:E37"/>
    <mergeCell ref="G36:G37"/>
    <mergeCell ref="I5:I6"/>
    <mergeCell ref="J5:J6"/>
    <mergeCell ref="A21:A22"/>
    <mergeCell ref="C21:F21"/>
    <mergeCell ref="I21:I22"/>
    <mergeCell ref="J21:J22"/>
    <mergeCell ref="A5:A6"/>
    <mergeCell ref="B5:C5"/>
    <mergeCell ref="D5:D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&amp;C-39-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PageLayoutView="0" workbookViewId="0" topLeftCell="A7">
      <selection activeCell="O12" sqref="O12"/>
    </sheetView>
  </sheetViews>
  <sheetFormatPr defaultColWidth="6.625" defaultRowHeight="18.75" customHeight="1"/>
  <cols>
    <col min="1" max="1" width="8.625" style="3" customWidth="1"/>
    <col min="2" max="2" width="12.625" style="3" customWidth="1"/>
    <col min="3" max="12" width="6.625" style="34" customWidth="1"/>
    <col min="13" max="13" width="3.875" style="3" customWidth="1"/>
    <col min="14" max="246" width="6.625" style="3" customWidth="1"/>
    <col min="247" max="247" width="5.00390625" style="3" customWidth="1"/>
    <col min="248" max="248" width="8.50390625" style="3" customWidth="1"/>
    <col min="249" max="16384" width="3.875" style="3" customWidth="1"/>
  </cols>
  <sheetData>
    <row r="1" spans="1:15" ht="17.25">
      <c r="A1" s="1" t="s">
        <v>2374</v>
      </c>
      <c r="B1" s="15"/>
      <c r="C1" s="37"/>
      <c r="D1" s="37"/>
      <c r="E1" s="37"/>
      <c r="F1" s="37"/>
      <c r="G1" s="37"/>
      <c r="H1" s="37"/>
      <c r="I1" s="37"/>
      <c r="J1" s="37"/>
      <c r="K1" s="37"/>
      <c r="L1" s="37"/>
      <c r="O1" s="15"/>
    </row>
    <row r="2" spans="1:15" ht="17.25">
      <c r="A2" s="1"/>
      <c r="B2" s="1847"/>
      <c r="C2" s="37"/>
      <c r="D2" s="37"/>
      <c r="E2" s="37"/>
      <c r="F2" s="37"/>
      <c r="G2" s="37"/>
      <c r="H2" s="37"/>
      <c r="I2" s="37"/>
      <c r="J2" s="37"/>
      <c r="K2" s="37"/>
      <c r="L2" s="37"/>
      <c r="O2" s="1847"/>
    </row>
    <row r="3" spans="1:15" ht="17.25">
      <c r="A3" s="1"/>
      <c r="B3" s="1847"/>
      <c r="C3" s="37"/>
      <c r="D3" s="37"/>
      <c r="E3" s="37"/>
      <c r="F3" s="37"/>
      <c r="G3" s="37"/>
      <c r="H3" s="37"/>
      <c r="I3" s="37"/>
      <c r="J3" s="37"/>
      <c r="K3" s="37"/>
      <c r="L3" s="37"/>
      <c r="O3" s="1847"/>
    </row>
    <row r="4" spans="3:12" ht="12.75" thickBot="1">
      <c r="C4" s="6"/>
      <c r="D4" s="6"/>
      <c r="E4" s="6"/>
      <c r="F4" s="6"/>
      <c r="G4" s="6"/>
      <c r="H4" s="6"/>
      <c r="I4" s="6"/>
      <c r="J4" s="6"/>
      <c r="K4" s="6"/>
      <c r="L4" s="6" t="s">
        <v>1737</v>
      </c>
    </row>
    <row r="5" spans="1:21" ht="15" customHeight="1" thickBot="1">
      <c r="A5" s="2935" t="s">
        <v>772</v>
      </c>
      <c r="B5" s="2936"/>
      <c r="C5" s="2945" t="s">
        <v>1775</v>
      </c>
      <c r="D5" s="2945"/>
      <c r="E5" s="2937" t="s">
        <v>570</v>
      </c>
      <c r="F5" s="2937"/>
      <c r="G5" s="2937" t="s">
        <v>174</v>
      </c>
      <c r="H5" s="2937"/>
      <c r="I5" s="2937" t="s">
        <v>62</v>
      </c>
      <c r="J5" s="2937"/>
      <c r="K5" s="2943" t="s">
        <v>63</v>
      </c>
      <c r="L5" s="2944"/>
      <c r="M5" s="4"/>
      <c r="N5" s="34"/>
      <c r="O5" s="34"/>
      <c r="P5" s="34"/>
      <c r="Q5" s="34"/>
      <c r="R5" s="34"/>
      <c r="S5" s="34"/>
      <c r="T5" s="34"/>
      <c r="U5" s="34"/>
    </row>
    <row r="6" spans="1:21" ht="19.5" customHeight="1">
      <c r="A6" s="2929" t="s">
        <v>69</v>
      </c>
      <c r="B6" s="2453" t="s">
        <v>773</v>
      </c>
      <c r="C6" s="2941">
        <f>SUM(C8+C10+C12+C14+C16)</f>
        <v>105</v>
      </c>
      <c r="D6" s="2941"/>
      <c r="E6" s="2941">
        <f>SUM(E8+E10+E12+E14+E16)</f>
        <v>105</v>
      </c>
      <c r="F6" s="2941"/>
      <c r="G6" s="2941">
        <f>SUM(G8+G10+G12+G14+G16)</f>
        <v>105</v>
      </c>
      <c r="H6" s="2941"/>
      <c r="I6" s="2941">
        <f>SUM(I8+I10+I12+I14+I16)</f>
        <v>105</v>
      </c>
      <c r="J6" s="2941"/>
      <c r="K6" s="2931">
        <f>SUM(K8+K10+K12+K14+K16)</f>
        <v>105</v>
      </c>
      <c r="L6" s="2931"/>
      <c r="M6" s="4"/>
      <c r="N6" s="34"/>
      <c r="O6" s="34"/>
      <c r="P6" s="34"/>
      <c r="Q6" s="34"/>
      <c r="R6" s="34"/>
      <c r="S6" s="34"/>
      <c r="T6" s="34"/>
      <c r="U6" s="34"/>
    </row>
    <row r="7" spans="1:21" ht="19.5" customHeight="1" thickBot="1">
      <c r="A7" s="2930"/>
      <c r="B7" s="2454" t="s">
        <v>774</v>
      </c>
      <c r="C7" s="2939">
        <f>SUM(C9+C11+C13+C15+C17)</f>
        <v>10</v>
      </c>
      <c r="D7" s="2940"/>
      <c r="E7" s="2940">
        <f>SUM(E9+E11+E13+E15+E17)</f>
        <v>10</v>
      </c>
      <c r="F7" s="2940"/>
      <c r="G7" s="2940">
        <f>SUM(G9+G11+G13+G15+G17)</f>
        <v>10</v>
      </c>
      <c r="H7" s="2940"/>
      <c r="I7" s="2940">
        <f>SUM(I9+I11+I13+I15+I17)</f>
        <v>10</v>
      </c>
      <c r="J7" s="2940"/>
      <c r="K7" s="2934">
        <f>SUM(K9+K11+K13+K15+K17)</f>
        <v>10</v>
      </c>
      <c r="L7" s="2934"/>
      <c r="M7" s="4"/>
      <c r="N7" s="34"/>
      <c r="O7" s="34"/>
      <c r="P7" s="34"/>
      <c r="Q7" s="34"/>
      <c r="R7" s="34"/>
      <c r="S7" s="34"/>
      <c r="T7" s="34"/>
      <c r="U7" s="34"/>
    </row>
    <row r="8" spans="1:21" ht="19.5" customHeight="1">
      <c r="A8" s="2928" t="s">
        <v>1732</v>
      </c>
      <c r="B8" s="602" t="s">
        <v>773</v>
      </c>
      <c r="C8" s="2942">
        <v>18</v>
      </c>
      <c r="D8" s="2925"/>
      <c r="E8" s="2925">
        <v>18</v>
      </c>
      <c r="F8" s="2925"/>
      <c r="G8" s="2925">
        <v>18</v>
      </c>
      <c r="H8" s="2925"/>
      <c r="I8" s="2925">
        <v>18</v>
      </c>
      <c r="J8" s="2925"/>
      <c r="K8" s="2925">
        <v>18</v>
      </c>
      <c r="L8" s="2925"/>
      <c r="M8" s="4"/>
      <c r="N8" s="34"/>
      <c r="O8" s="34"/>
      <c r="P8" s="34"/>
      <c r="Q8" s="34"/>
      <c r="R8" s="34"/>
      <c r="S8" s="34"/>
      <c r="T8" s="34"/>
      <c r="U8" s="34"/>
    </row>
    <row r="9" spans="1:21" ht="19.5" customHeight="1">
      <c r="A9" s="2927"/>
      <c r="B9" s="602" t="s">
        <v>774</v>
      </c>
      <c r="C9" s="2942">
        <v>2</v>
      </c>
      <c r="D9" s="2925"/>
      <c r="E9" s="2925">
        <v>2</v>
      </c>
      <c r="F9" s="2925"/>
      <c r="G9" s="2925">
        <v>2</v>
      </c>
      <c r="H9" s="2925"/>
      <c r="I9" s="2925">
        <v>2</v>
      </c>
      <c r="J9" s="2925"/>
      <c r="K9" s="2925">
        <v>2</v>
      </c>
      <c r="L9" s="2925"/>
      <c r="M9" s="4"/>
      <c r="N9" s="34"/>
      <c r="O9" s="34"/>
      <c r="P9" s="34"/>
      <c r="Q9" s="34"/>
      <c r="R9" s="34"/>
      <c r="S9" s="34"/>
      <c r="T9" s="34"/>
      <c r="U9" s="34"/>
    </row>
    <row r="10" spans="1:21" ht="19.5" customHeight="1">
      <c r="A10" s="2928" t="s">
        <v>1733</v>
      </c>
      <c r="B10" s="603" t="s">
        <v>773</v>
      </c>
      <c r="C10" s="2942">
        <v>15</v>
      </c>
      <c r="D10" s="2925"/>
      <c r="E10" s="2925">
        <v>15</v>
      </c>
      <c r="F10" s="2925"/>
      <c r="G10" s="2925">
        <v>15</v>
      </c>
      <c r="H10" s="2925"/>
      <c r="I10" s="2925">
        <v>15</v>
      </c>
      <c r="J10" s="2925"/>
      <c r="K10" s="2925">
        <v>15</v>
      </c>
      <c r="L10" s="2925"/>
      <c r="M10" s="4"/>
      <c r="N10" s="34"/>
      <c r="P10" s="34"/>
      <c r="Q10" s="34"/>
      <c r="R10" s="34"/>
      <c r="S10" s="34"/>
      <c r="T10" s="34"/>
      <c r="U10" s="34"/>
    </row>
    <row r="11" spans="1:21" ht="19.5" customHeight="1">
      <c r="A11" s="2927"/>
      <c r="B11" s="602" t="s">
        <v>774</v>
      </c>
      <c r="C11" s="2942">
        <v>2</v>
      </c>
      <c r="D11" s="2925"/>
      <c r="E11" s="2925">
        <v>2</v>
      </c>
      <c r="F11" s="2925"/>
      <c r="G11" s="2925">
        <v>2</v>
      </c>
      <c r="H11" s="2925"/>
      <c r="I11" s="2925">
        <v>2</v>
      </c>
      <c r="J11" s="2925"/>
      <c r="K11" s="2925">
        <v>2</v>
      </c>
      <c r="L11" s="2925"/>
      <c r="M11" s="4"/>
      <c r="N11" s="34"/>
      <c r="P11" s="34"/>
      <c r="Q11" s="34"/>
      <c r="R11" s="34"/>
      <c r="S11" s="34"/>
      <c r="T11" s="34"/>
      <c r="U11" s="34"/>
    </row>
    <row r="12" spans="1:21" ht="19.5" customHeight="1">
      <c r="A12" s="2923" t="s">
        <v>72</v>
      </c>
      <c r="B12" s="603" t="s">
        <v>773</v>
      </c>
      <c r="C12" s="2942">
        <v>38</v>
      </c>
      <c r="D12" s="2925"/>
      <c r="E12" s="2925">
        <v>38</v>
      </c>
      <c r="F12" s="2925"/>
      <c r="G12" s="2925">
        <v>38</v>
      </c>
      <c r="H12" s="2925"/>
      <c r="I12" s="2925">
        <v>38</v>
      </c>
      <c r="J12" s="2925"/>
      <c r="K12" s="2925">
        <v>38</v>
      </c>
      <c r="L12" s="2925"/>
      <c r="M12" s="4"/>
      <c r="N12" s="34"/>
      <c r="O12" s="34"/>
      <c r="P12" s="34"/>
      <c r="Q12" s="34"/>
      <c r="R12" s="34"/>
      <c r="S12" s="34"/>
      <c r="T12" s="34"/>
      <c r="U12" s="34"/>
    </row>
    <row r="13" spans="1:21" ht="19.5" customHeight="1">
      <c r="A13" s="2923"/>
      <c r="B13" s="602" t="s">
        <v>774</v>
      </c>
      <c r="C13" s="2942">
        <v>2</v>
      </c>
      <c r="D13" s="2925"/>
      <c r="E13" s="2925">
        <v>2</v>
      </c>
      <c r="F13" s="2925"/>
      <c r="G13" s="2925">
        <v>2</v>
      </c>
      <c r="H13" s="2925"/>
      <c r="I13" s="2925">
        <v>2</v>
      </c>
      <c r="J13" s="2925"/>
      <c r="K13" s="2925">
        <v>2</v>
      </c>
      <c r="L13" s="2925"/>
      <c r="M13" s="4"/>
      <c r="N13" s="34"/>
      <c r="O13" s="34"/>
      <c r="P13" s="34"/>
      <c r="Q13" s="34"/>
      <c r="R13" s="34"/>
      <c r="S13" s="34"/>
      <c r="T13" s="34"/>
      <c r="U13" s="34"/>
    </row>
    <row r="14" spans="1:21" ht="19.5" customHeight="1">
      <c r="A14" s="2923" t="s">
        <v>1734</v>
      </c>
      <c r="B14" s="603" t="s">
        <v>773</v>
      </c>
      <c r="C14" s="2942">
        <v>11</v>
      </c>
      <c r="D14" s="2925"/>
      <c r="E14" s="2925">
        <v>11</v>
      </c>
      <c r="F14" s="2925"/>
      <c r="G14" s="2925">
        <v>11</v>
      </c>
      <c r="H14" s="2925"/>
      <c r="I14" s="2925">
        <v>11</v>
      </c>
      <c r="J14" s="2925"/>
      <c r="K14" s="2925">
        <v>11</v>
      </c>
      <c r="L14" s="2925"/>
      <c r="M14" s="4"/>
      <c r="N14" s="34"/>
      <c r="O14" s="34"/>
      <c r="P14" s="34"/>
      <c r="Q14" s="34"/>
      <c r="R14" s="34"/>
      <c r="S14" s="34"/>
      <c r="T14" s="34"/>
      <c r="U14" s="34"/>
    </row>
    <row r="15" spans="1:21" ht="19.5" customHeight="1">
      <c r="A15" s="2927"/>
      <c r="B15" s="602" t="s">
        <v>774</v>
      </c>
      <c r="C15" s="2942">
        <v>2</v>
      </c>
      <c r="D15" s="2925"/>
      <c r="E15" s="2925">
        <v>2</v>
      </c>
      <c r="F15" s="2925"/>
      <c r="G15" s="2925">
        <v>2</v>
      </c>
      <c r="H15" s="2925"/>
      <c r="I15" s="2925">
        <v>2</v>
      </c>
      <c r="J15" s="2925"/>
      <c r="K15" s="2925">
        <v>2</v>
      </c>
      <c r="L15" s="2925"/>
      <c r="M15" s="4"/>
      <c r="N15" s="34"/>
      <c r="O15" s="34"/>
      <c r="P15" s="34"/>
      <c r="Q15" s="34"/>
      <c r="R15" s="34"/>
      <c r="S15" s="34"/>
      <c r="T15" s="34"/>
      <c r="U15" s="34"/>
    </row>
    <row r="16" spans="1:21" ht="19.5" customHeight="1">
      <c r="A16" s="2923" t="s">
        <v>1735</v>
      </c>
      <c r="B16" s="603" t="s">
        <v>773</v>
      </c>
      <c r="C16" s="2942">
        <v>23</v>
      </c>
      <c r="D16" s="2925"/>
      <c r="E16" s="2925">
        <v>23</v>
      </c>
      <c r="F16" s="2925"/>
      <c r="G16" s="2925">
        <v>23</v>
      </c>
      <c r="H16" s="2925"/>
      <c r="I16" s="2925">
        <v>23</v>
      </c>
      <c r="J16" s="2925"/>
      <c r="K16" s="2925">
        <v>23</v>
      </c>
      <c r="L16" s="2925"/>
      <c r="M16" s="4"/>
      <c r="N16" s="34"/>
      <c r="O16" s="34"/>
      <c r="P16" s="34"/>
      <c r="Q16" s="34"/>
      <c r="R16" s="34"/>
      <c r="S16" s="34"/>
      <c r="T16" s="34"/>
      <c r="U16" s="34"/>
    </row>
    <row r="17" spans="1:21" ht="19.5" customHeight="1" thickBot="1">
      <c r="A17" s="2924"/>
      <c r="B17" s="601" t="s">
        <v>774</v>
      </c>
      <c r="C17" s="2946">
        <v>2</v>
      </c>
      <c r="D17" s="2921"/>
      <c r="E17" s="2921">
        <v>2</v>
      </c>
      <c r="F17" s="2921"/>
      <c r="G17" s="2921">
        <v>2</v>
      </c>
      <c r="H17" s="2921"/>
      <c r="I17" s="2921">
        <v>2</v>
      </c>
      <c r="J17" s="2921"/>
      <c r="K17" s="2921">
        <v>2</v>
      </c>
      <c r="L17" s="2921"/>
      <c r="M17" s="4"/>
      <c r="N17" s="34"/>
      <c r="O17" s="34"/>
      <c r="P17" s="34"/>
      <c r="Q17" s="34"/>
      <c r="R17" s="34"/>
      <c r="S17" s="34"/>
      <c r="T17" s="34"/>
      <c r="U17" s="34"/>
    </row>
    <row r="18" spans="1:12" ht="12" customHeight="1">
      <c r="A18" s="456"/>
      <c r="B18" s="457"/>
      <c r="C18" s="458"/>
      <c r="D18" s="42"/>
      <c r="E18" s="42"/>
      <c r="F18" s="42"/>
      <c r="G18" s="42"/>
      <c r="H18" s="42"/>
      <c r="I18" s="42"/>
      <c r="J18" s="42"/>
      <c r="K18" s="42"/>
      <c r="L18" s="42"/>
    </row>
    <row r="20" ht="12.75" thickBot="1">
      <c r="A20" s="34"/>
    </row>
    <row r="21" spans="1:21" ht="15" customHeight="1" thickBot="1">
      <c r="A21" s="2935" t="s">
        <v>772</v>
      </c>
      <c r="B21" s="2936"/>
      <c r="C21" s="2937" t="s">
        <v>64</v>
      </c>
      <c r="D21" s="2937"/>
      <c r="E21" s="2937" t="s">
        <v>65</v>
      </c>
      <c r="F21" s="2937"/>
      <c r="G21" s="2937" t="s">
        <v>66</v>
      </c>
      <c r="H21" s="2937"/>
      <c r="I21" s="2937" t="s">
        <v>67</v>
      </c>
      <c r="J21" s="2937"/>
      <c r="K21" s="2938" t="s">
        <v>68</v>
      </c>
      <c r="L21" s="2938"/>
      <c r="M21" s="676"/>
      <c r="N21" s="34"/>
      <c r="O21" s="34"/>
      <c r="P21" s="34"/>
      <c r="Q21" s="34"/>
      <c r="R21" s="34"/>
      <c r="S21" s="34"/>
      <c r="T21" s="34"/>
      <c r="U21" s="34"/>
    </row>
    <row r="22" spans="1:21" ht="19.5" customHeight="1">
      <c r="A22" s="2929" t="s">
        <v>69</v>
      </c>
      <c r="B22" s="2453" t="s">
        <v>773</v>
      </c>
      <c r="C22" s="2931">
        <f>SUM(C24+C26+C28+C30+C32)</f>
        <v>105</v>
      </c>
      <c r="D22" s="2931"/>
      <c r="E22" s="2931">
        <f>SUM(E24+E26+E28+E30+E32)</f>
        <v>105</v>
      </c>
      <c r="F22" s="2931"/>
      <c r="G22" s="2931">
        <f>SUM(G24+G26+G28+G30+G32)</f>
        <v>105</v>
      </c>
      <c r="H22" s="2931"/>
      <c r="I22" s="2932">
        <f>SUM(I24+I26+I28+I30+I32)</f>
        <v>105</v>
      </c>
      <c r="J22" s="2933"/>
      <c r="K22" s="2932">
        <f>SUM(K24+K26+K28+K30+K32)</f>
        <v>105</v>
      </c>
      <c r="L22" s="2933"/>
      <c r="M22" s="676"/>
      <c r="N22" s="34"/>
      <c r="O22" s="34"/>
      <c r="P22" s="34"/>
      <c r="Q22" s="34"/>
      <c r="R22" s="34"/>
      <c r="S22" s="34"/>
      <c r="T22" s="34"/>
      <c r="U22" s="34"/>
    </row>
    <row r="23" spans="1:21" ht="19.5" customHeight="1" thickBot="1">
      <c r="A23" s="2930"/>
      <c r="B23" s="2454" t="s">
        <v>774</v>
      </c>
      <c r="C23" s="2934">
        <f>SUM(C25+C27+C29+C31+C33)</f>
        <v>10</v>
      </c>
      <c r="D23" s="2934"/>
      <c r="E23" s="2934">
        <f>SUM(E25+E27+E29+E31+E33)</f>
        <v>10</v>
      </c>
      <c r="F23" s="2934"/>
      <c r="G23" s="2934">
        <f>SUM(G25+G27+G29+G31+G33)</f>
        <v>10</v>
      </c>
      <c r="H23" s="2934"/>
      <c r="I23" s="2934">
        <f>SUM(I25+I27+I29+I31+I33)</f>
        <v>10</v>
      </c>
      <c r="J23" s="2934"/>
      <c r="K23" s="2934">
        <f>SUM(K25+K27+K29+K31+K33)</f>
        <v>10</v>
      </c>
      <c r="L23" s="2934"/>
      <c r="M23" s="676"/>
      <c r="N23" s="34"/>
      <c r="O23" s="34"/>
      <c r="P23" s="34"/>
      <c r="Q23" s="34"/>
      <c r="R23" s="34"/>
      <c r="S23" s="34"/>
      <c r="T23" s="34"/>
      <c r="U23" s="34"/>
    </row>
    <row r="24" spans="1:21" ht="19.5" customHeight="1">
      <c r="A24" s="2928" t="s">
        <v>1732</v>
      </c>
      <c r="B24" s="602" t="s">
        <v>773</v>
      </c>
      <c r="C24" s="2925">
        <v>18</v>
      </c>
      <c r="D24" s="2925"/>
      <c r="E24" s="2925">
        <v>18</v>
      </c>
      <c r="F24" s="2925"/>
      <c r="G24" s="2925">
        <v>18</v>
      </c>
      <c r="H24" s="2925"/>
      <c r="I24" s="2925">
        <v>18</v>
      </c>
      <c r="J24" s="2925"/>
      <c r="K24" s="2925">
        <v>18</v>
      </c>
      <c r="L24" s="2925"/>
      <c r="M24" s="676"/>
      <c r="N24" s="34"/>
      <c r="O24" s="34"/>
      <c r="P24" s="34"/>
      <c r="Q24" s="34"/>
      <c r="R24" s="34"/>
      <c r="S24" s="34"/>
      <c r="T24" s="34"/>
      <c r="U24" s="34"/>
    </row>
    <row r="25" spans="1:21" ht="19.5" customHeight="1">
      <c r="A25" s="2927"/>
      <c r="B25" s="602" t="s">
        <v>774</v>
      </c>
      <c r="C25" s="2925">
        <v>2</v>
      </c>
      <c r="D25" s="2925"/>
      <c r="E25" s="2925">
        <v>2</v>
      </c>
      <c r="F25" s="2925"/>
      <c r="G25" s="2926">
        <v>2</v>
      </c>
      <c r="H25" s="2926"/>
      <c r="I25" s="2926">
        <v>2</v>
      </c>
      <c r="J25" s="2926"/>
      <c r="K25" s="2926">
        <v>2</v>
      </c>
      <c r="L25" s="2926"/>
      <c r="M25" s="676"/>
      <c r="N25" s="34"/>
      <c r="O25" s="34"/>
      <c r="P25" s="34"/>
      <c r="Q25" s="34"/>
      <c r="R25" s="34"/>
      <c r="S25" s="34"/>
      <c r="T25" s="34"/>
      <c r="U25" s="34"/>
    </row>
    <row r="26" spans="1:21" ht="19.5" customHeight="1">
      <c r="A26" s="2928" t="s">
        <v>1733</v>
      </c>
      <c r="B26" s="603" t="s">
        <v>773</v>
      </c>
      <c r="C26" s="2925">
        <v>15</v>
      </c>
      <c r="D26" s="2925"/>
      <c r="E26" s="2925">
        <v>15</v>
      </c>
      <c r="F26" s="2925"/>
      <c r="G26" s="2926">
        <v>15</v>
      </c>
      <c r="H26" s="2926"/>
      <c r="I26" s="2926">
        <v>15</v>
      </c>
      <c r="J26" s="2926"/>
      <c r="K26" s="2926">
        <v>15</v>
      </c>
      <c r="L26" s="2926"/>
      <c r="M26" s="676"/>
      <c r="N26" s="34"/>
      <c r="P26" s="34"/>
      <c r="Q26" s="34"/>
      <c r="R26" s="34"/>
      <c r="S26" s="34"/>
      <c r="T26" s="34"/>
      <c r="U26" s="34"/>
    </row>
    <row r="27" spans="1:21" ht="19.5" customHeight="1">
      <c r="A27" s="2927"/>
      <c r="B27" s="602" t="s">
        <v>774</v>
      </c>
      <c r="C27" s="2925">
        <v>2</v>
      </c>
      <c r="D27" s="2925"/>
      <c r="E27" s="2925">
        <v>2</v>
      </c>
      <c r="F27" s="2925"/>
      <c r="G27" s="2926">
        <v>2</v>
      </c>
      <c r="H27" s="2926"/>
      <c r="I27" s="2926">
        <v>2</v>
      </c>
      <c r="J27" s="2926"/>
      <c r="K27" s="2926">
        <v>2</v>
      </c>
      <c r="L27" s="2926"/>
      <c r="M27" s="676"/>
      <c r="N27" s="34"/>
      <c r="P27" s="34"/>
      <c r="Q27" s="34"/>
      <c r="R27" s="34"/>
      <c r="S27" s="34"/>
      <c r="T27" s="34"/>
      <c r="U27" s="34"/>
    </row>
    <row r="28" spans="1:21" ht="19.5" customHeight="1">
      <c r="A28" s="2923" t="s">
        <v>72</v>
      </c>
      <c r="B28" s="603" t="s">
        <v>773</v>
      </c>
      <c r="C28" s="2925">
        <v>38</v>
      </c>
      <c r="D28" s="2925"/>
      <c r="E28" s="2925">
        <v>38</v>
      </c>
      <c r="F28" s="2925"/>
      <c r="G28" s="2926">
        <v>38</v>
      </c>
      <c r="H28" s="2926"/>
      <c r="I28" s="2926">
        <v>38</v>
      </c>
      <c r="J28" s="2926"/>
      <c r="K28" s="2926">
        <v>38</v>
      </c>
      <c r="L28" s="2926"/>
      <c r="M28" s="676"/>
      <c r="N28" s="34"/>
      <c r="O28" s="34"/>
      <c r="P28" s="34"/>
      <c r="Q28" s="34"/>
      <c r="R28" s="34"/>
      <c r="S28" s="34"/>
      <c r="T28" s="34"/>
      <c r="U28" s="34"/>
    </row>
    <row r="29" spans="1:21" ht="19.5" customHeight="1">
      <c r="A29" s="2923"/>
      <c r="B29" s="602" t="s">
        <v>774</v>
      </c>
      <c r="C29" s="2925">
        <v>2</v>
      </c>
      <c r="D29" s="2925"/>
      <c r="E29" s="2925">
        <v>2</v>
      </c>
      <c r="F29" s="2925"/>
      <c r="G29" s="2926">
        <v>2</v>
      </c>
      <c r="H29" s="2926"/>
      <c r="I29" s="2926">
        <v>2</v>
      </c>
      <c r="J29" s="2926"/>
      <c r="K29" s="2926">
        <v>2</v>
      </c>
      <c r="L29" s="2926"/>
      <c r="M29" s="676"/>
      <c r="N29" s="34"/>
      <c r="O29" s="34"/>
      <c r="P29" s="34"/>
      <c r="Q29" s="34"/>
      <c r="R29" s="34"/>
      <c r="S29" s="34"/>
      <c r="T29" s="34"/>
      <c r="U29" s="34"/>
    </row>
    <row r="30" spans="1:21" ht="19.5" customHeight="1">
      <c r="A30" s="2923" t="s">
        <v>1734</v>
      </c>
      <c r="B30" s="603" t="s">
        <v>773</v>
      </c>
      <c r="C30" s="2925">
        <v>11</v>
      </c>
      <c r="D30" s="2925"/>
      <c r="E30" s="2925">
        <v>11</v>
      </c>
      <c r="F30" s="2925"/>
      <c r="G30" s="2926">
        <v>11</v>
      </c>
      <c r="H30" s="2926"/>
      <c r="I30" s="2926">
        <v>11</v>
      </c>
      <c r="J30" s="2926"/>
      <c r="K30" s="2926">
        <v>11</v>
      </c>
      <c r="L30" s="2926"/>
      <c r="M30" s="676"/>
      <c r="N30" s="34"/>
      <c r="O30" s="34"/>
      <c r="P30" s="34"/>
      <c r="Q30" s="34"/>
      <c r="R30" s="34"/>
      <c r="S30" s="34"/>
      <c r="T30" s="34"/>
      <c r="U30" s="34"/>
    </row>
    <row r="31" spans="1:21" ht="19.5" customHeight="1">
      <c r="A31" s="2927"/>
      <c r="B31" s="602" t="s">
        <v>774</v>
      </c>
      <c r="C31" s="2925">
        <v>2</v>
      </c>
      <c r="D31" s="2925"/>
      <c r="E31" s="2925">
        <v>2</v>
      </c>
      <c r="F31" s="2925"/>
      <c r="G31" s="2926">
        <v>2</v>
      </c>
      <c r="H31" s="2926"/>
      <c r="I31" s="2926">
        <v>2</v>
      </c>
      <c r="J31" s="2926"/>
      <c r="K31" s="2926">
        <v>2</v>
      </c>
      <c r="L31" s="2926"/>
      <c r="M31" s="676"/>
      <c r="N31" s="34"/>
      <c r="O31" s="34"/>
      <c r="P31" s="34"/>
      <c r="Q31" s="34"/>
      <c r="R31" s="34"/>
      <c r="S31" s="34"/>
      <c r="T31" s="34"/>
      <c r="U31" s="34"/>
    </row>
    <row r="32" spans="1:21" ht="19.5" customHeight="1">
      <c r="A32" s="2923" t="s">
        <v>1735</v>
      </c>
      <c r="B32" s="603" t="s">
        <v>773</v>
      </c>
      <c r="C32" s="2925">
        <v>23</v>
      </c>
      <c r="D32" s="2925"/>
      <c r="E32" s="2925">
        <v>23</v>
      </c>
      <c r="F32" s="2925"/>
      <c r="G32" s="2926">
        <v>23</v>
      </c>
      <c r="H32" s="2926"/>
      <c r="I32" s="2926">
        <v>23</v>
      </c>
      <c r="J32" s="2926"/>
      <c r="K32" s="2926">
        <v>23</v>
      </c>
      <c r="L32" s="2926"/>
      <c r="M32" s="676"/>
      <c r="N32" s="34"/>
      <c r="O32" s="34"/>
      <c r="P32" s="34"/>
      <c r="Q32" s="34"/>
      <c r="R32" s="34"/>
      <c r="S32" s="34"/>
      <c r="T32" s="34"/>
      <c r="U32" s="34"/>
    </row>
    <row r="33" spans="1:21" ht="19.5" customHeight="1" thickBot="1">
      <c r="A33" s="2924"/>
      <c r="B33" s="601" t="s">
        <v>774</v>
      </c>
      <c r="C33" s="2921">
        <v>2</v>
      </c>
      <c r="D33" s="2921"/>
      <c r="E33" s="2921">
        <v>2</v>
      </c>
      <c r="F33" s="2921"/>
      <c r="G33" s="2922">
        <v>2</v>
      </c>
      <c r="H33" s="2922"/>
      <c r="I33" s="2922">
        <v>2</v>
      </c>
      <c r="J33" s="2922"/>
      <c r="K33" s="2922">
        <v>2</v>
      </c>
      <c r="L33" s="2922"/>
      <c r="M33" s="676"/>
      <c r="N33" s="34"/>
      <c r="O33" s="34"/>
      <c r="P33" s="34"/>
      <c r="Q33" s="34"/>
      <c r="R33" s="34"/>
      <c r="S33" s="34"/>
      <c r="T33" s="34"/>
      <c r="U33" s="34"/>
    </row>
    <row r="34" ht="12">
      <c r="L34" s="33" t="s">
        <v>1736</v>
      </c>
    </row>
    <row r="35" ht="12"/>
  </sheetData>
  <sheetProtection/>
  <mergeCells count="144">
    <mergeCell ref="K17:L17"/>
    <mergeCell ref="K16:L16"/>
    <mergeCell ref="I6:J6"/>
    <mergeCell ref="K6:L6"/>
    <mergeCell ref="K5:L5"/>
    <mergeCell ref="A5:B5"/>
    <mergeCell ref="C5:D5"/>
    <mergeCell ref="E5:F5"/>
    <mergeCell ref="G5:H5"/>
    <mergeCell ref="I5:J5"/>
    <mergeCell ref="C17:D17"/>
    <mergeCell ref="E17:F17"/>
    <mergeCell ref="G17:H17"/>
    <mergeCell ref="I17:J17"/>
    <mergeCell ref="A16:A17"/>
    <mergeCell ref="C16:D16"/>
    <mergeCell ref="E16:F16"/>
    <mergeCell ref="G16:H16"/>
    <mergeCell ref="I16:J16"/>
    <mergeCell ref="C15:D15"/>
    <mergeCell ref="E15:F15"/>
    <mergeCell ref="G15:H15"/>
    <mergeCell ref="I15:J15"/>
    <mergeCell ref="K12:L12"/>
    <mergeCell ref="A14:A15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3:L13"/>
    <mergeCell ref="A12:A13"/>
    <mergeCell ref="C12:D12"/>
    <mergeCell ref="E12:F12"/>
    <mergeCell ref="G12:H12"/>
    <mergeCell ref="I12:J12"/>
    <mergeCell ref="K15:L15"/>
    <mergeCell ref="G9:H9"/>
    <mergeCell ref="I9:J9"/>
    <mergeCell ref="K9:L9"/>
    <mergeCell ref="A8:A9"/>
    <mergeCell ref="C8:D8"/>
    <mergeCell ref="E8:F8"/>
    <mergeCell ref="G8:H8"/>
    <mergeCell ref="I8:J8"/>
    <mergeCell ref="C11:D11"/>
    <mergeCell ref="E11:F11"/>
    <mergeCell ref="G11:H11"/>
    <mergeCell ref="I11:J11"/>
    <mergeCell ref="K11:L11"/>
    <mergeCell ref="A21:B21"/>
    <mergeCell ref="C21:D21"/>
    <mergeCell ref="E21:F21"/>
    <mergeCell ref="G21:H21"/>
    <mergeCell ref="I21:J21"/>
    <mergeCell ref="K21:L21"/>
    <mergeCell ref="C7:D7"/>
    <mergeCell ref="E7:F7"/>
    <mergeCell ref="G7:H7"/>
    <mergeCell ref="I7:J7"/>
    <mergeCell ref="K7:L7"/>
    <mergeCell ref="A6:A7"/>
    <mergeCell ref="C6:D6"/>
    <mergeCell ref="E6:F6"/>
    <mergeCell ref="G6:H6"/>
    <mergeCell ref="K8:L8"/>
    <mergeCell ref="A10:A11"/>
    <mergeCell ref="C10:D10"/>
    <mergeCell ref="E10:F10"/>
    <mergeCell ref="G10:H10"/>
    <mergeCell ref="I10:J10"/>
    <mergeCell ref="K10:L10"/>
    <mergeCell ref="C9:D9"/>
    <mergeCell ref="E9:F9"/>
    <mergeCell ref="A22:A23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25:D25"/>
    <mergeCell ref="E25:F25"/>
    <mergeCell ref="G25:H25"/>
    <mergeCell ref="I25:J25"/>
    <mergeCell ref="K25:L25"/>
    <mergeCell ref="A24:A25"/>
    <mergeCell ref="C24:D24"/>
    <mergeCell ref="E24:F24"/>
    <mergeCell ref="G24:H24"/>
    <mergeCell ref="I24:J24"/>
    <mergeCell ref="K24:L24"/>
    <mergeCell ref="C27:D27"/>
    <mergeCell ref="E27:F27"/>
    <mergeCell ref="G27:H27"/>
    <mergeCell ref="I27:J27"/>
    <mergeCell ref="K27:L27"/>
    <mergeCell ref="A26:A27"/>
    <mergeCell ref="C26:D26"/>
    <mergeCell ref="E26:F26"/>
    <mergeCell ref="G26:H26"/>
    <mergeCell ref="I26:J26"/>
    <mergeCell ref="K26:L26"/>
    <mergeCell ref="C29:D29"/>
    <mergeCell ref="E29:F29"/>
    <mergeCell ref="G29:H29"/>
    <mergeCell ref="I29:J29"/>
    <mergeCell ref="K29:L29"/>
    <mergeCell ref="A28:A29"/>
    <mergeCell ref="C28:D28"/>
    <mergeCell ref="E28:F28"/>
    <mergeCell ref="G28:H28"/>
    <mergeCell ref="I28:J28"/>
    <mergeCell ref="K28:L28"/>
    <mergeCell ref="C31:D31"/>
    <mergeCell ref="E31:F31"/>
    <mergeCell ref="G31:H31"/>
    <mergeCell ref="I31:J31"/>
    <mergeCell ref="K31:L31"/>
    <mergeCell ref="A30:A31"/>
    <mergeCell ref="C30:D30"/>
    <mergeCell ref="E30:F30"/>
    <mergeCell ref="G30:H30"/>
    <mergeCell ref="I30:J30"/>
    <mergeCell ref="K30:L30"/>
    <mergeCell ref="C33:D33"/>
    <mergeCell ref="E33:F33"/>
    <mergeCell ref="G33:H33"/>
    <mergeCell ref="I33:J33"/>
    <mergeCell ref="K33:L33"/>
    <mergeCell ref="A32:A33"/>
    <mergeCell ref="C32:D32"/>
    <mergeCell ref="E32:F32"/>
    <mergeCell ref="G32:H32"/>
    <mergeCell ref="I32:J32"/>
    <mergeCell ref="K32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&amp;C-40-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J42"/>
  <sheetViews>
    <sheetView showGridLines="0" zoomScalePageLayoutView="0" workbookViewId="0" topLeftCell="A1">
      <selection activeCell="C10" sqref="C10"/>
    </sheetView>
  </sheetViews>
  <sheetFormatPr defaultColWidth="6.625" defaultRowHeight="13.5"/>
  <cols>
    <col min="1" max="1" width="4.125" style="3" customWidth="1"/>
    <col min="2" max="2" width="17.25390625" style="34" customWidth="1"/>
    <col min="3" max="8" width="11.375" style="34" customWidth="1"/>
    <col min="9" max="16384" width="6.625" style="3" customWidth="1"/>
  </cols>
  <sheetData>
    <row r="1" spans="2:8" ht="18" customHeight="1">
      <c r="B1" s="1" t="s">
        <v>2375</v>
      </c>
      <c r="C1" s="37"/>
      <c r="D1" s="37"/>
      <c r="E1" s="37"/>
      <c r="F1" s="37"/>
      <c r="G1" s="37"/>
      <c r="H1" s="37"/>
    </row>
    <row r="2" spans="2:7" ht="18" customHeight="1" thickBot="1">
      <c r="B2" s="3"/>
      <c r="C2" s="6"/>
      <c r="D2" s="6"/>
      <c r="E2" s="6"/>
      <c r="F2" s="6"/>
      <c r="G2" s="6" t="s">
        <v>775</v>
      </c>
    </row>
    <row r="3" spans="2:8" ht="18" customHeight="1" thickBot="1">
      <c r="B3" s="83" t="s">
        <v>172</v>
      </c>
      <c r="C3" s="133" t="s">
        <v>575</v>
      </c>
      <c r="D3" s="133" t="s">
        <v>576</v>
      </c>
      <c r="E3" s="133" t="s">
        <v>577</v>
      </c>
      <c r="F3" s="133" t="s">
        <v>65</v>
      </c>
      <c r="G3" s="133" t="s">
        <v>176</v>
      </c>
      <c r="H3" s="230"/>
    </row>
    <row r="4" spans="2:8" ht="18" customHeight="1">
      <c r="B4" s="152" t="s">
        <v>776</v>
      </c>
      <c r="C4" s="459">
        <v>117</v>
      </c>
      <c r="D4" s="459">
        <v>133</v>
      </c>
      <c r="E4" s="459">
        <v>144</v>
      </c>
      <c r="F4" s="459">
        <v>150</v>
      </c>
      <c r="G4" s="459">
        <v>159</v>
      </c>
      <c r="H4" s="460"/>
    </row>
    <row r="5" spans="2:8" ht="18" customHeight="1">
      <c r="B5" s="461" t="s">
        <v>777</v>
      </c>
      <c r="C5" s="89">
        <v>82</v>
      </c>
      <c r="D5" s="89">
        <v>101</v>
      </c>
      <c r="E5" s="89">
        <v>108</v>
      </c>
      <c r="F5" s="89">
        <v>118</v>
      </c>
      <c r="G5" s="89">
        <v>129</v>
      </c>
      <c r="H5" s="89"/>
    </row>
    <row r="6" spans="2:8" ht="18" customHeight="1">
      <c r="B6" s="461" t="s">
        <v>778</v>
      </c>
      <c r="C6" s="89">
        <v>56</v>
      </c>
      <c r="D6" s="89">
        <v>69</v>
      </c>
      <c r="E6" s="89">
        <v>78</v>
      </c>
      <c r="F6" s="89">
        <v>85</v>
      </c>
      <c r="G6" s="89">
        <v>97</v>
      </c>
      <c r="H6" s="89"/>
    </row>
    <row r="7" spans="2:8" ht="18" customHeight="1">
      <c r="B7" s="461" t="s">
        <v>779</v>
      </c>
      <c r="C7" s="89">
        <v>5</v>
      </c>
      <c r="D7" s="89">
        <v>9</v>
      </c>
      <c r="E7" s="89">
        <v>5</v>
      </c>
      <c r="F7" s="89">
        <v>8</v>
      </c>
      <c r="G7" s="89">
        <v>5</v>
      </c>
      <c r="H7" s="89"/>
    </row>
    <row r="8" spans="2:8" ht="18" customHeight="1">
      <c r="B8" s="461" t="s">
        <v>780</v>
      </c>
      <c r="C8" s="206">
        <v>16</v>
      </c>
      <c r="D8" s="206">
        <v>25</v>
      </c>
      <c r="E8" s="206">
        <v>28</v>
      </c>
      <c r="F8" s="206">
        <v>29</v>
      </c>
      <c r="G8" s="206">
        <v>23</v>
      </c>
      <c r="H8" s="206"/>
    </row>
    <row r="9" spans="2:8" ht="18" customHeight="1">
      <c r="B9" s="461" t="s">
        <v>781</v>
      </c>
      <c r="C9" s="89">
        <v>104</v>
      </c>
      <c r="D9" s="89">
        <v>117</v>
      </c>
      <c r="E9" s="89">
        <v>118</v>
      </c>
      <c r="F9" s="89">
        <v>131</v>
      </c>
      <c r="G9" s="89">
        <v>125</v>
      </c>
      <c r="H9" s="89"/>
    </row>
    <row r="10" spans="2:8" ht="18" customHeight="1">
      <c r="B10" s="461" t="s">
        <v>782</v>
      </c>
      <c r="C10" s="798" t="s">
        <v>1738</v>
      </c>
      <c r="D10" s="798" t="s">
        <v>1738</v>
      </c>
      <c r="E10" s="798" t="s">
        <v>1738</v>
      </c>
      <c r="F10" s="798" t="s">
        <v>1738</v>
      </c>
      <c r="G10" s="798" t="s">
        <v>1738</v>
      </c>
      <c r="H10" s="462"/>
    </row>
    <row r="11" spans="2:8" ht="18" customHeight="1">
      <c r="B11" s="461" t="s">
        <v>783</v>
      </c>
      <c r="C11" s="798" t="s">
        <v>1738</v>
      </c>
      <c r="D11" s="798" t="s">
        <v>1738</v>
      </c>
      <c r="E11" s="462">
        <v>2</v>
      </c>
      <c r="F11" s="462">
        <v>6</v>
      </c>
      <c r="G11" s="462">
        <v>6</v>
      </c>
      <c r="H11" s="462"/>
    </row>
    <row r="12" spans="2:8" ht="18" customHeight="1" thickBot="1">
      <c r="B12" s="463" t="s">
        <v>784</v>
      </c>
      <c r="C12" s="464">
        <v>1</v>
      </c>
      <c r="D12" s="799" t="s">
        <v>1738</v>
      </c>
      <c r="E12" s="464">
        <v>1</v>
      </c>
      <c r="F12" s="799" t="s">
        <v>1738</v>
      </c>
      <c r="G12" s="799" t="s">
        <v>1739</v>
      </c>
      <c r="H12" s="462"/>
    </row>
    <row r="13" spans="2:7" ht="18" customHeight="1">
      <c r="B13" s="3"/>
      <c r="C13" s="42"/>
      <c r="D13" s="42"/>
      <c r="E13" s="42"/>
      <c r="F13" s="42"/>
      <c r="G13" s="1780" t="s">
        <v>785</v>
      </c>
    </row>
    <row r="14" ht="18" customHeight="1">
      <c r="C14" s="35"/>
    </row>
    <row r="15" spans="2:8" ht="18" customHeight="1">
      <c r="B15" s="1" t="s">
        <v>2376</v>
      </c>
      <c r="C15" s="37"/>
      <c r="D15" s="37"/>
      <c r="E15" s="37"/>
      <c r="F15" s="37"/>
      <c r="G15" s="37"/>
      <c r="H15" s="37"/>
    </row>
    <row r="16" spans="2:7" ht="18" customHeight="1" thickBot="1">
      <c r="B16" s="3"/>
      <c r="C16" s="6"/>
      <c r="D16" s="6"/>
      <c r="E16" s="6"/>
      <c r="F16" s="6"/>
      <c r="G16" s="6" t="s">
        <v>786</v>
      </c>
    </row>
    <row r="17" spans="2:8" ht="18" customHeight="1" thickBot="1">
      <c r="B17" s="83" t="s">
        <v>172</v>
      </c>
      <c r="C17" s="133" t="s">
        <v>575</v>
      </c>
      <c r="D17" s="133" t="s">
        <v>576</v>
      </c>
      <c r="E17" s="133" t="s">
        <v>577</v>
      </c>
      <c r="F17" s="133" t="s">
        <v>65</v>
      </c>
      <c r="G17" s="133" t="s">
        <v>637</v>
      </c>
      <c r="H17" s="230"/>
    </row>
    <row r="18" spans="2:8" ht="18" customHeight="1">
      <c r="B18" s="152" t="s">
        <v>776</v>
      </c>
      <c r="C18" s="459">
        <v>143</v>
      </c>
      <c r="D18" s="459">
        <v>171</v>
      </c>
      <c r="E18" s="459">
        <v>178</v>
      </c>
      <c r="F18" s="459">
        <v>203</v>
      </c>
      <c r="G18" s="459">
        <v>207</v>
      </c>
      <c r="H18" s="460"/>
    </row>
    <row r="19" spans="2:8" ht="18" customHeight="1">
      <c r="B19" s="461" t="s">
        <v>777</v>
      </c>
      <c r="C19" s="89">
        <v>107</v>
      </c>
      <c r="D19" s="89">
        <v>139</v>
      </c>
      <c r="E19" s="89">
        <v>137</v>
      </c>
      <c r="F19" s="89">
        <v>166</v>
      </c>
      <c r="G19" s="89">
        <v>171</v>
      </c>
      <c r="H19" s="89"/>
    </row>
    <row r="20" spans="2:8" ht="18" customHeight="1">
      <c r="B20" s="461" t="s">
        <v>778</v>
      </c>
      <c r="C20" s="89">
        <v>74</v>
      </c>
      <c r="D20" s="89">
        <v>98</v>
      </c>
      <c r="E20" s="89">
        <v>104</v>
      </c>
      <c r="F20" s="89">
        <v>120</v>
      </c>
      <c r="G20" s="89">
        <v>131</v>
      </c>
      <c r="H20" s="89"/>
    </row>
    <row r="21" spans="2:8" ht="18" customHeight="1">
      <c r="B21" s="461" t="s">
        <v>779</v>
      </c>
      <c r="C21" s="89">
        <v>8</v>
      </c>
      <c r="D21" s="89">
        <v>11</v>
      </c>
      <c r="E21" s="89">
        <v>8</v>
      </c>
      <c r="F21" s="89">
        <v>13</v>
      </c>
      <c r="G21" s="89">
        <v>9</v>
      </c>
      <c r="H21" s="89"/>
    </row>
    <row r="22" spans="2:8" ht="18" customHeight="1">
      <c r="B22" s="461" t="s">
        <v>780</v>
      </c>
      <c r="C22" s="206">
        <v>16</v>
      </c>
      <c r="D22" s="206">
        <v>25</v>
      </c>
      <c r="E22" s="206">
        <v>28</v>
      </c>
      <c r="F22" s="206">
        <v>30</v>
      </c>
      <c r="G22" s="206">
        <v>24</v>
      </c>
      <c r="H22" s="206"/>
    </row>
    <row r="23" spans="2:8" ht="18" customHeight="1">
      <c r="B23" s="461" t="s">
        <v>781</v>
      </c>
      <c r="C23" s="89">
        <v>127</v>
      </c>
      <c r="D23" s="89">
        <v>144</v>
      </c>
      <c r="E23" s="89">
        <v>140</v>
      </c>
      <c r="F23" s="89">
        <v>163</v>
      </c>
      <c r="G23" s="89">
        <v>148</v>
      </c>
      <c r="H23" s="89"/>
    </row>
    <row r="24" spans="2:8" ht="18" customHeight="1">
      <c r="B24" s="461" t="s">
        <v>782</v>
      </c>
      <c r="C24" s="798" t="s">
        <v>1738</v>
      </c>
      <c r="D24" s="798" t="s">
        <v>1738</v>
      </c>
      <c r="E24" s="798" t="s">
        <v>1738</v>
      </c>
      <c r="F24" s="798" t="s">
        <v>1739</v>
      </c>
      <c r="G24" s="798" t="s">
        <v>1739</v>
      </c>
      <c r="H24" s="462"/>
    </row>
    <row r="25" spans="2:8" ht="18" customHeight="1">
      <c r="B25" s="461" t="s">
        <v>783</v>
      </c>
      <c r="C25" s="798" t="s">
        <v>1738</v>
      </c>
      <c r="D25" s="798" t="s">
        <v>1738</v>
      </c>
      <c r="E25" s="462">
        <v>4</v>
      </c>
      <c r="F25" s="462">
        <v>7</v>
      </c>
      <c r="G25" s="462">
        <v>6</v>
      </c>
      <c r="H25" s="462"/>
    </row>
    <row r="26" spans="2:8" ht="18" customHeight="1" thickBot="1">
      <c r="B26" s="463" t="s">
        <v>784</v>
      </c>
      <c r="C26" s="464">
        <v>1</v>
      </c>
      <c r="D26" s="799" t="s">
        <v>1738</v>
      </c>
      <c r="E26" s="464">
        <v>1</v>
      </c>
      <c r="F26" s="799" t="s">
        <v>1738</v>
      </c>
      <c r="G26" s="799" t="s">
        <v>1738</v>
      </c>
      <c r="H26" s="462"/>
    </row>
    <row r="27" spans="2:7" ht="18" customHeight="1">
      <c r="B27" s="3"/>
      <c r="C27" s="42"/>
      <c r="D27" s="42"/>
      <c r="E27" s="42"/>
      <c r="F27" s="42"/>
      <c r="G27" s="1780" t="s">
        <v>785</v>
      </c>
    </row>
    <row r="28" ht="18" customHeight="1"/>
    <row r="29" spans="2:8" ht="18" customHeight="1">
      <c r="B29" s="1" t="s">
        <v>2377</v>
      </c>
      <c r="C29" s="37"/>
      <c r="D29" s="37"/>
      <c r="E29" s="37"/>
      <c r="F29" s="37"/>
      <c r="G29" s="37"/>
      <c r="H29" s="37"/>
    </row>
    <row r="30" spans="2:10" ht="18" customHeight="1" thickBot="1">
      <c r="B30" s="3"/>
      <c r="C30" s="6"/>
      <c r="D30" s="6"/>
      <c r="E30" s="6"/>
      <c r="F30" s="6"/>
      <c r="G30" s="204" t="s">
        <v>634</v>
      </c>
      <c r="J30"/>
    </row>
    <row r="31" spans="2:8" ht="18" customHeight="1" thickBot="1">
      <c r="B31" s="83" t="s">
        <v>172</v>
      </c>
      <c r="C31" s="133" t="s">
        <v>575</v>
      </c>
      <c r="D31" s="133" t="s">
        <v>576</v>
      </c>
      <c r="E31" s="133" t="s">
        <v>577</v>
      </c>
      <c r="F31" s="49" t="s">
        <v>65</v>
      </c>
      <c r="G31" s="133" t="s">
        <v>637</v>
      </c>
      <c r="H31" s="230"/>
    </row>
    <row r="32" spans="2:8" ht="18" customHeight="1">
      <c r="B32" s="152" t="s">
        <v>787</v>
      </c>
      <c r="C32" s="72">
        <f>SUM(C33:C41)</f>
        <v>268923</v>
      </c>
      <c r="D32" s="72">
        <f>SUM(D33:D41)</f>
        <v>333922</v>
      </c>
      <c r="E32" s="72">
        <f>SUM(E33:E41)</f>
        <v>361929</v>
      </c>
      <c r="F32" s="72">
        <f>SUM(F33:F41)</f>
        <v>347113</v>
      </c>
      <c r="G32" s="72">
        <f>SUM(G33:G41)</f>
        <v>344740</v>
      </c>
      <c r="H32" s="214"/>
    </row>
    <row r="33" spans="2:8" ht="18" customHeight="1">
      <c r="B33" s="461" t="s">
        <v>777</v>
      </c>
      <c r="C33" s="206">
        <v>60592</v>
      </c>
      <c r="D33" s="206">
        <v>69813</v>
      </c>
      <c r="E33" s="206">
        <v>74100</v>
      </c>
      <c r="F33" s="206">
        <v>78706</v>
      </c>
      <c r="G33" s="206">
        <v>92871</v>
      </c>
      <c r="H33" s="206"/>
    </row>
    <row r="34" spans="2:8" ht="18" customHeight="1">
      <c r="B34" s="461" t="s">
        <v>778</v>
      </c>
      <c r="C34" s="206">
        <v>9759</v>
      </c>
      <c r="D34" s="206">
        <v>15041</v>
      </c>
      <c r="E34" s="206">
        <v>17436</v>
      </c>
      <c r="F34" s="206">
        <v>21076</v>
      </c>
      <c r="G34" s="206">
        <v>23939</v>
      </c>
      <c r="H34" s="206"/>
    </row>
    <row r="35" spans="2:8" ht="18" customHeight="1">
      <c r="B35" s="461" t="s">
        <v>779</v>
      </c>
      <c r="C35" s="206">
        <v>707</v>
      </c>
      <c r="D35" s="206">
        <v>998</v>
      </c>
      <c r="E35" s="206">
        <v>752</v>
      </c>
      <c r="F35" s="206">
        <v>1583</v>
      </c>
      <c r="G35" s="206">
        <v>1530</v>
      </c>
      <c r="H35" s="206"/>
    </row>
    <row r="36" spans="2:8" ht="18" customHeight="1">
      <c r="B36" s="461" t="s">
        <v>780</v>
      </c>
      <c r="C36" s="206">
        <v>4339</v>
      </c>
      <c r="D36" s="206">
        <v>14266</v>
      </c>
      <c r="E36" s="206">
        <v>16337</v>
      </c>
      <c r="F36" s="206">
        <v>17372</v>
      </c>
      <c r="G36" s="206">
        <v>13246</v>
      </c>
      <c r="H36" s="206"/>
    </row>
    <row r="37" spans="2:8" ht="18" customHeight="1">
      <c r="B37" s="461" t="s">
        <v>781</v>
      </c>
      <c r="C37" s="206">
        <v>167548</v>
      </c>
      <c r="D37" s="206">
        <v>208759</v>
      </c>
      <c r="E37" s="206">
        <v>228093</v>
      </c>
      <c r="F37" s="206">
        <v>209481</v>
      </c>
      <c r="G37" s="206">
        <v>193338</v>
      </c>
      <c r="H37" s="206"/>
    </row>
    <row r="38" spans="2:8" ht="18" customHeight="1">
      <c r="B38" s="461" t="s">
        <v>782</v>
      </c>
      <c r="C38" s="800" t="s">
        <v>1738</v>
      </c>
      <c r="D38" s="800" t="s">
        <v>1738</v>
      </c>
      <c r="E38" s="207">
        <v>298</v>
      </c>
      <c r="F38" s="207">
        <v>127</v>
      </c>
      <c r="G38" s="207">
        <v>296</v>
      </c>
      <c r="H38" s="207"/>
    </row>
    <row r="39" spans="2:8" ht="18" customHeight="1">
      <c r="B39" s="461" t="s">
        <v>783</v>
      </c>
      <c r="C39" s="206">
        <v>30</v>
      </c>
      <c r="D39" s="800" t="s">
        <v>1738</v>
      </c>
      <c r="E39" s="206">
        <v>176</v>
      </c>
      <c r="F39" s="206">
        <v>188</v>
      </c>
      <c r="G39" s="206">
        <v>642</v>
      </c>
      <c r="H39" s="206"/>
    </row>
    <row r="40" spans="2:8" ht="18" customHeight="1">
      <c r="B40" s="461" t="s">
        <v>784</v>
      </c>
      <c r="C40" s="206">
        <v>274</v>
      </c>
      <c r="D40" s="206">
        <v>304</v>
      </c>
      <c r="E40" s="206">
        <v>398</v>
      </c>
      <c r="F40" s="206">
        <v>203</v>
      </c>
      <c r="G40" s="206">
        <v>732</v>
      </c>
      <c r="H40" s="206"/>
    </row>
    <row r="41" spans="2:8" ht="18" customHeight="1" thickBot="1">
      <c r="B41" s="463" t="s">
        <v>788</v>
      </c>
      <c r="C41" s="216">
        <v>25674</v>
      </c>
      <c r="D41" s="216">
        <v>24741</v>
      </c>
      <c r="E41" s="216">
        <v>24339</v>
      </c>
      <c r="F41" s="216">
        <v>18377</v>
      </c>
      <c r="G41" s="216">
        <v>18146</v>
      </c>
      <c r="H41" s="206"/>
    </row>
    <row r="42" spans="2:8" ht="18" customHeight="1">
      <c r="B42" s="3"/>
      <c r="C42" s="42"/>
      <c r="D42" s="42"/>
      <c r="E42" s="42"/>
      <c r="F42" s="42"/>
      <c r="G42" s="1780" t="s">
        <v>789</v>
      </c>
      <c r="H42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&amp;C-41-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C24" sqref="C24"/>
    </sheetView>
  </sheetViews>
  <sheetFormatPr defaultColWidth="6.625" defaultRowHeight="16.5" customHeight="1"/>
  <cols>
    <col min="1" max="1" width="14.875" style="34" customWidth="1"/>
    <col min="2" max="7" width="11.75390625" style="34" customWidth="1"/>
    <col min="8" max="251" width="6.625" style="3" customWidth="1"/>
    <col min="252" max="16384" width="6.625" style="3" customWidth="1"/>
  </cols>
  <sheetData>
    <row r="1" spans="1:7" ht="16.5" customHeight="1">
      <c r="A1" s="1" t="s">
        <v>2378</v>
      </c>
      <c r="B1" s="37"/>
      <c r="C1" s="37"/>
      <c r="D1" s="37"/>
      <c r="E1" s="37"/>
      <c r="F1" s="37"/>
      <c r="G1" s="37"/>
    </row>
    <row r="3" spans="1:7" ht="16.5" customHeight="1" thickBot="1">
      <c r="A3" s="2450" t="s">
        <v>3427</v>
      </c>
      <c r="B3" s="6"/>
      <c r="C3" s="6"/>
      <c r="D3" s="6"/>
      <c r="E3" s="6"/>
      <c r="F3" s="6"/>
      <c r="G3" s="6" t="s">
        <v>790</v>
      </c>
    </row>
    <row r="4" spans="1:7" ht="14.25" thickBot="1">
      <c r="A4" s="465" t="s">
        <v>791</v>
      </c>
      <c r="B4" s="466" t="s">
        <v>792</v>
      </c>
      <c r="C4" s="467" t="s">
        <v>793</v>
      </c>
      <c r="D4" s="468" t="s">
        <v>794</v>
      </c>
      <c r="E4" s="467" t="s">
        <v>795</v>
      </c>
      <c r="F4" s="468" t="s">
        <v>796</v>
      </c>
      <c r="G4" s="469" t="s">
        <v>797</v>
      </c>
    </row>
    <row r="5" spans="1:8" ht="16.5" customHeight="1">
      <c r="A5" s="470" t="s">
        <v>798</v>
      </c>
      <c r="B5" s="801">
        <v>2646</v>
      </c>
      <c r="C5" s="802">
        <f>SUM(C6:C11)</f>
        <v>2828</v>
      </c>
      <c r="D5" s="802">
        <f>SUM(D6:D11)</f>
        <v>2842</v>
      </c>
      <c r="E5" s="802">
        <f>SUM(E6:E11)</f>
        <v>2925</v>
      </c>
      <c r="F5" s="802">
        <f>SUM(F6:F11)</f>
        <v>2806</v>
      </c>
      <c r="G5" s="813">
        <v>2800</v>
      </c>
      <c r="H5" s="472"/>
    </row>
    <row r="6" spans="1:8" ht="16.5" customHeight="1">
      <c r="A6" s="212" t="s">
        <v>799</v>
      </c>
      <c r="B6" s="803">
        <v>676</v>
      </c>
      <c r="C6" s="804">
        <v>619</v>
      </c>
      <c r="D6" s="804">
        <v>713</v>
      </c>
      <c r="E6" s="805">
        <v>739</v>
      </c>
      <c r="F6" s="806">
        <v>716</v>
      </c>
      <c r="G6" s="815">
        <v>732</v>
      </c>
      <c r="H6" s="472"/>
    </row>
    <row r="7" spans="1:8" ht="16.5" customHeight="1">
      <c r="A7" s="205" t="s">
        <v>800</v>
      </c>
      <c r="B7" s="807">
        <v>418</v>
      </c>
      <c r="C7" s="808">
        <v>458</v>
      </c>
      <c r="D7" s="808">
        <v>440</v>
      </c>
      <c r="E7" s="808">
        <v>474</v>
      </c>
      <c r="F7" s="808">
        <v>460</v>
      </c>
      <c r="G7" s="817">
        <v>452</v>
      </c>
      <c r="H7" s="474"/>
    </row>
    <row r="8" spans="1:7" ht="16.5" customHeight="1">
      <c r="A8" s="205" t="s">
        <v>801</v>
      </c>
      <c r="B8" s="807">
        <v>492</v>
      </c>
      <c r="C8" s="808">
        <v>559</v>
      </c>
      <c r="D8" s="808">
        <v>538</v>
      </c>
      <c r="E8" s="808">
        <v>543</v>
      </c>
      <c r="F8" s="808">
        <v>502</v>
      </c>
      <c r="G8" s="817">
        <v>516</v>
      </c>
    </row>
    <row r="9" spans="1:7" ht="16.5" customHeight="1">
      <c r="A9" s="205" t="s">
        <v>802</v>
      </c>
      <c r="B9" s="807">
        <v>650</v>
      </c>
      <c r="C9" s="808">
        <v>755</v>
      </c>
      <c r="D9" s="808">
        <v>752</v>
      </c>
      <c r="E9" s="808">
        <v>792</v>
      </c>
      <c r="F9" s="808">
        <v>786</v>
      </c>
      <c r="G9" s="817">
        <v>777</v>
      </c>
    </row>
    <row r="10" spans="1:8" ht="16.5" customHeight="1">
      <c r="A10" s="205" t="s">
        <v>803</v>
      </c>
      <c r="B10" s="807">
        <v>199</v>
      </c>
      <c r="C10" s="808">
        <v>217</v>
      </c>
      <c r="D10" s="809">
        <v>184</v>
      </c>
      <c r="E10" s="809">
        <v>175</v>
      </c>
      <c r="F10" s="808">
        <v>158</v>
      </c>
      <c r="G10" s="818">
        <v>151</v>
      </c>
      <c r="H10" s="207"/>
    </row>
    <row r="11" spans="1:8" ht="16.5" customHeight="1" thickBot="1">
      <c r="A11" s="205" t="s">
        <v>804</v>
      </c>
      <c r="B11" s="807">
        <v>211</v>
      </c>
      <c r="C11" s="808">
        <v>220</v>
      </c>
      <c r="D11" s="808">
        <v>215</v>
      </c>
      <c r="E11" s="809">
        <v>202</v>
      </c>
      <c r="F11" s="808">
        <v>184</v>
      </c>
      <c r="G11" s="818">
        <v>172</v>
      </c>
      <c r="H11" s="15"/>
    </row>
    <row r="12" spans="1:7" ht="16.5" customHeight="1">
      <c r="A12" s="475"/>
      <c r="B12" s="93"/>
      <c r="C12" s="93"/>
      <c r="D12" s="93"/>
      <c r="E12" s="93"/>
      <c r="F12" s="93"/>
      <c r="G12" s="100"/>
    </row>
    <row r="13" spans="1:7" ht="16.5" customHeight="1" thickBot="1">
      <c r="A13" s="2455" t="s">
        <v>3330</v>
      </c>
      <c r="B13" s="204"/>
      <c r="C13" s="204"/>
      <c r="D13" s="204"/>
      <c r="E13" s="204"/>
      <c r="F13" s="204"/>
      <c r="G13" s="101" t="s">
        <v>805</v>
      </c>
    </row>
    <row r="14" spans="1:7" ht="14.25" thickBot="1">
      <c r="A14" s="465" t="s">
        <v>791</v>
      </c>
      <c r="B14" s="466" t="s">
        <v>792</v>
      </c>
      <c r="C14" s="467" t="s">
        <v>806</v>
      </c>
      <c r="D14" s="468" t="s">
        <v>807</v>
      </c>
      <c r="E14" s="467" t="s">
        <v>808</v>
      </c>
      <c r="F14" s="468" t="s">
        <v>809</v>
      </c>
      <c r="G14" s="819" t="s">
        <v>810</v>
      </c>
    </row>
    <row r="15" spans="1:7" ht="16.5" customHeight="1">
      <c r="A15" s="92" t="s">
        <v>798</v>
      </c>
      <c r="B15" s="810">
        <v>2646</v>
      </c>
      <c r="C15" s="808">
        <f>SUM(C16:C20)</f>
        <v>2828</v>
      </c>
      <c r="D15" s="808">
        <f>SUM(D16:D20)</f>
        <v>2842</v>
      </c>
      <c r="E15" s="808">
        <f>SUM(E16:E20)</f>
        <v>2925</v>
      </c>
      <c r="F15" s="808">
        <f>SUM(F16:F20)</f>
        <v>2806</v>
      </c>
      <c r="G15" s="817">
        <v>2800</v>
      </c>
    </row>
    <row r="16" spans="1:7" ht="16.5" customHeight="1">
      <c r="A16" s="476" t="s">
        <v>811</v>
      </c>
      <c r="B16" s="803">
        <v>238</v>
      </c>
      <c r="C16" s="804">
        <v>235</v>
      </c>
      <c r="D16" s="804">
        <v>222</v>
      </c>
      <c r="E16" s="804">
        <v>225</v>
      </c>
      <c r="F16" s="804">
        <v>219</v>
      </c>
      <c r="G16" s="815">
        <v>208</v>
      </c>
    </row>
    <row r="17" spans="1:8" ht="30" customHeight="1">
      <c r="A17" s="477" t="s">
        <v>812</v>
      </c>
      <c r="B17" s="807">
        <v>225</v>
      </c>
      <c r="C17" s="808">
        <v>215</v>
      </c>
      <c r="D17" s="808">
        <v>212</v>
      </c>
      <c r="E17" s="808">
        <v>203</v>
      </c>
      <c r="F17" s="808">
        <v>193</v>
      </c>
      <c r="G17" s="817">
        <v>186</v>
      </c>
      <c r="H17" s="15"/>
    </row>
    <row r="18" spans="1:8" ht="16.5" customHeight="1">
      <c r="A18" s="250" t="s">
        <v>813</v>
      </c>
      <c r="B18" s="807">
        <v>24</v>
      </c>
      <c r="C18" s="808">
        <v>25</v>
      </c>
      <c r="D18" s="808">
        <v>25</v>
      </c>
      <c r="E18" s="808">
        <v>24</v>
      </c>
      <c r="F18" s="808">
        <v>24</v>
      </c>
      <c r="G18" s="817">
        <v>29</v>
      </c>
      <c r="H18" s="15"/>
    </row>
    <row r="19" spans="1:8" ht="16.5" customHeight="1">
      <c r="A19" s="478" t="s">
        <v>814</v>
      </c>
      <c r="B19" s="807">
        <v>1484</v>
      </c>
      <c r="C19" s="811">
        <v>1588</v>
      </c>
      <c r="D19" s="811">
        <v>1603</v>
      </c>
      <c r="E19" s="811">
        <v>1643</v>
      </c>
      <c r="F19" s="811">
        <v>1569</v>
      </c>
      <c r="G19" s="820">
        <v>1565</v>
      </c>
      <c r="H19" s="15"/>
    </row>
    <row r="20" spans="1:8" ht="16.5" customHeight="1" thickBot="1">
      <c r="A20" s="478" t="s">
        <v>815</v>
      </c>
      <c r="B20" s="807">
        <v>675</v>
      </c>
      <c r="C20" s="811">
        <v>765</v>
      </c>
      <c r="D20" s="811">
        <v>780</v>
      </c>
      <c r="E20" s="811">
        <v>830</v>
      </c>
      <c r="F20" s="811">
        <v>801</v>
      </c>
      <c r="G20" s="820">
        <v>812</v>
      </c>
      <c r="H20" s="15"/>
    </row>
    <row r="21" spans="1:7" ht="16.5" customHeight="1">
      <c r="A21" s="475"/>
      <c r="B21" s="93"/>
      <c r="C21" s="93"/>
      <c r="D21" s="93"/>
      <c r="E21" s="93"/>
      <c r="F21" s="93"/>
      <c r="G21" s="1870" t="s">
        <v>816</v>
      </c>
    </row>
    <row r="22" ht="16.5" customHeight="1">
      <c r="G22" s="822"/>
    </row>
    <row r="24" spans="1:7" ht="16.5" customHeight="1">
      <c r="A24" s="1" t="s">
        <v>2379</v>
      </c>
      <c r="B24" s="37"/>
      <c r="C24" s="37"/>
      <c r="D24" s="37"/>
      <c r="E24" s="37"/>
      <c r="F24" s="37"/>
      <c r="G24" s="823"/>
    </row>
    <row r="25" spans="1:7" ht="16.5" customHeight="1" thickBot="1">
      <c r="A25" s="30"/>
      <c r="B25" s="6"/>
      <c r="C25" s="6"/>
      <c r="D25" s="6"/>
      <c r="E25" s="6"/>
      <c r="F25" s="6"/>
      <c r="G25" s="101" t="s">
        <v>817</v>
      </c>
    </row>
    <row r="26" spans="1:7" ht="14.25" thickBot="1">
      <c r="A26" s="465" t="s">
        <v>791</v>
      </c>
      <c r="B26" s="466" t="s">
        <v>792</v>
      </c>
      <c r="C26" s="467" t="s">
        <v>818</v>
      </c>
      <c r="D26" s="468" t="s">
        <v>819</v>
      </c>
      <c r="E26" s="467" t="s">
        <v>820</v>
      </c>
      <c r="F26" s="468" t="s">
        <v>821</v>
      </c>
      <c r="G26" s="819" t="s">
        <v>822</v>
      </c>
    </row>
    <row r="27" spans="1:8" ht="16.5" customHeight="1">
      <c r="A27" s="470" t="s">
        <v>798</v>
      </c>
      <c r="B27" s="812">
        <f>SUM(B28:B31)</f>
        <v>307</v>
      </c>
      <c r="C27" s="813">
        <v>326</v>
      </c>
      <c r="D27" s="802">
        <f>SUM(D28:D31)</f>
        <v>343</v>
      </c>
      <c r="E27" s="802">
        <f>SUM(E28:E31)</f>
        <v>360</v>
      </c>
      <c r="F27" s="802">
        <f>SUM(F28:F31)</f>
        <v>376</v>
      </c>
      <c r="G27" s="813">
        <v>377</v>
      </c>
      <c r="H27" s="472"/>
    </row>
    <row r="28" spans="1:8" ht="16.5" customHeight="1">
      <c r="A28" s="1872" t="s">
        <v>2956</v>
      </c>
      <c r="B28" s="814">
        <v>63</v>
      </c>
      <c r="C28" s="815">
        <v>67</v>
      </c>
      <c r="D28" s="804">
        <v>70</v>
      </c>
      <c r="E28" s="805">
        <v>71</v>
      </c>
      <c r="F28" s="806">
        <v>72</v>
      </c>
      <c r="G28" s="815">
        <v>74</v>
      </c>
      <c r="H28" s="472"/>
    </row>
    <row r="29" spans="1:8" ht="16.5" customHeight="1">
      <c r="A29" s="480" t="s">
        <v>823</v>
      </c>
      <c r="B29" s="816">
        <v>80</v>
      </c>
      <c r="C29" s="817">
        <v>90</v>
      </c>
      <c r="D29" s="808">
        <v>91</v>
      </c>
      <c r="E29" s="808">
        <v>101</v>
      </c>
      <c r="F29" s="808">
        <v>95</v>
      </c>
      <c r="G29" s="817">
        <v>95</v>
      </c>
      <c r="H29" s="474"/>
    </row>
    <row r="30" spans="1:7" ht="16.5" customHeight="1">
      <c r="A30" s="1873" t="s">
        <v>2957</v>
      </c>
      <c r="B30" s="816">
        <v>117</v>
      </c>
      <c r="C30" s="817">
        <v>113</v>
      </c>
      <c r="D30" s="808">
        <v>119</v>
      </c>
      <c r="E30" s="808">
        <v>109</v>
      </c>
      <c r="F30" s="808">
        <v>122</v>
      </c>
      <c r="G30" s="817">
        <v>120</v>
      </c>
    </row>
    <row r="31" spans="1:7" ht="16.5" customHeight="1" thickBot="1">
      <c r="A31" s="480" t="s">
        <v>824</v>
      </c>
      <c r="B31" s="816">
        <v>47</v>
      </c>
      <c r="C31" s="817">
        <v>56</v>
      </c>
      <c r="D31" s="808">
        <v>63</v>
      </c>
      <c r="E31" s="808">
        <v>79</v>
      </c>
      <c r="F31" s="808">
        <v>87</v>
      </c>
      <c r="G31" s="817">
        <v>88</v>
      </c>
    </row>
    <row r="32" spans="1:8" ht="16.5" customHeight="1">
      <c r="A32" s="47"/>
      <c r="B32" s="482"/>
      <c r="C32" s="471"/>
      <c r="D32" s="471"/>
      <c r="E32" s="341"/>
      <c r="F32" s="471"/>
      <c r="G32" s="1870" t="s">
        <v>825</v>
      </c>
      <c r="H32" s="15"/>
    </row>
    <row r="35" spans="1:7" ht="16.5" customHeight="1">
      <c r="A35" s="1" t="s">
        <v>2380</v>
      </c>
      <c r="B35" s="37"/>
      <c r="C35" s="37"/>
      <c r="D35" s="37"/>
      <c r="E35" s="37"/>
      <c r="F35" s="37"/>
      <c r="G35" s="823"/>
    </row>
    <row r="36" spans="1:7" ht="16.5" customHeight="1" thickBot="1">
      <c r="A36" s="30"/>
      <c r="B36" s="6"/>
      <c r="C36" s="6"/>
      <c r="D36" s="6"/>
      <c r="E36" s="6"/>
      <c r="F36" s="6"/>
      <c r="G36" s="101" t="s">
        <v>817</v>
      </c>
    </row>
    <row r="37" spans="1:7" ht="14.25" thickBot="1">
      <c r="A37" s="465" t="s">
        <v>791</v>
      </c>
      <c r="B37" s="466" t="s">
        <v>792</v>
      </c>
      <c r="C37" s="467" t="s">
        <v>818</v>
      </c>
      <c r="D37" s="468" t="s">
        <v>819</v>
      </c>
      <c r="E37" s="467" t="s">
        <v>820</v>
      </c>
      <c r="F37" s="468" t="s">
        <v>821</v>
      </c>
      <c r="G37" s="819" t="s">
        <v>822</v>
      </c>
    </row>
    <row r="38" spans="1:8" ht="16.5" customHeight="1">
      <c r="A38" s="470" t="s">
        <v>798</v>
      </c>
      <c r="B38" s="812">
        <f aca="true" t="shared" si="0" ref="B38:G38">SUM(B39:B42)</f>
        <v>87</v>
      </c>
      <c r="C38" s="802">
        <f t="shared" si="0"/>
        <v>112</v>
      </c>
      <c r="D38" s="802">
        <f t="shared" si="0"/>
        <v>137</v>
      </c>
      <c r="E38" s="802">
        <f t="shared" si="0"/>
        <v>142</v>
      </c>
      <c r="F38" s="802">
        <f t="shared" si="0"/>
        <v>166</v>
      </c>
      <c r="G38" s="813">
        <f t="shared" si="0"/>
        <v>171</v>
      </c>
      <c r="H38" s="472"/>
    </row>
    <row r="39" spans="1:8" ht="16.5" customHeight="1">
      <c r="A39" s="479" t="s">
        <v>826</v>
      </c>
      <c r="B39" s="814">
        <v>17</v>
      </c>
      <c r="C39" s="804">
        <v>22</v>
      </c>
      <c r="D39" s="804">
        <v>20</v>
      </c>
      <c r="E39" s="805">
        <v>13</v>
      </c>
      <c r="F39" s="806">
        <v>21</v>
      </c>
      <c r="G39" s="815">
        <v>15</v>
      </c>
      <c r="H39" s="472"/>
    </row>
    <row r="40" spans="1:8" ht="16.5" customHeight="1">
      <c r="A40" s="480" t="s">
        <v>827</v>
      </c>
      <c r="B40" s="816">
        <v>55</v>
      </c>
      <c r="C40" s="808">
        <v>67</v>
      </c>
      <c r="D40" s="808">
        <v>88</v>
      </c>
      <c r="E40" s="808">
        <v>103</v>
      </c>
      <c r="F40" s="808">
        <v>117</v>
      </c>
      <c r="G40" s="817">
        <v>118</v>
      </c>
      <c r="H40" s="474"/>
    </row>
    <row r="41" spans="1:7" ht="16.5" customHeight="1" thickBot="1">
      <c r="A41" s="480" t="s">
        <v>828</v>
      </c>
      <c r="B41" s="816">
        <v>15</v>
      </c>
      <c r="C41" s="808">
        <v>23</v>
      </c>
      <c r="D41" s="808">
        <v>29</v>
      </c>
      <c r="E41" s="808">
        <v>26</v>
      </c>
      <c r="F41" s="808">
        <v>28</v>
      </c>
      <c r="G41" s="817">
        <v>38</v>
      </c>
    </row>
    <row r="42" spans="1:7" ht="16.5" customHeight="1">
      <c r="A42" s="483"/>
      <c r="B42" s="482"/>
      <c r="C42" s="471"/>
      <c r="D42" s="471"/>
      <c r="E42" s="471"/>
      <c r="F42" s="471"/>
      <c r="G42" s="1871" t="s">
        <v>825</v>
      </c>
    </row>
    <row r="43" spans="1:7" ht="16.5" customHeight="1">
      <c r="A43" s="172"/>
      <c r="B43" s="401"/>
      <c r="C43" s="473"/>
      <c r="D43" s="473"/>
      <c r="E43" s="473"/>
      <c r="F43" s="473"/>
      <c r="G43" s="48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&amp;C-42-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J14" sqref="J14"/>
    </sheetView>
  </sheetViews>
  <sheetFormatPr defaultColWidth="6.625" defaultRowHeight="16.5" customHeight="1"/>
  <cols>
    <col min="1" max="1" width="14.875" style="34" customWidth="1"/>
    <col min="2" max="7" width="11.75390625" style="34" customWidth="1"/>
    <col min="8" max="251" width="6.625" style="3" customWidth="1"/>
    <col min="252" max="16384" width="6.625" style="3" customWidth="1"/>
  </cols>
  <sheetData>
    <row r="1" spans="1:5" ht="17.25">
      <c r="A1" s="1" t="s">
        <v>2381</v>
      </c>
      <c r="B1" s="37"/>
      <c r="C1" s="37"/>
      <c r="D1" s="37"/>
      <c r="E1" s="3"/>
    </row>
    <row r="3" spans="1:7" ht="18" customHeight="1" thickBot="1">
      <c r="A3" s="3"/>
      <c r="B3" s="6"/>
      <c r="C3" s="6"/>
      <c r="D3" s="6"/>
      <c r="E3" s="3"/>
      <c r="G3" s="1777" t="s">
        <v>829</v>
      </c>
    </row>
    <row r="4" spans="1:9" ht="19.5" customHeight="1" thickBot="1">
      <c r="A4" s="465" t="s">
        <v>791</v>
      </c>
      <c r="B4" s="466" t="s">
        <v>792</v>
      </c>
      <c r="C4" s="467" t="s">
        <v>830</v>
      </c>
      <c r="D4" s="468" t="s">
        <v>831</v>
      </c>
      <c r="E4" s="467" t="s">
        <v>127</v>
      </c>
      <c r="F4" s="468" t="s">
        <v>176</v>
      </c>
      <c r="G4" s="469" t="s">
        <v>832</v>
      </c>
      <c r="H4" s="4"/>
      <c r="I4" s="34"/>
    </row>
    <row r="5" spans="1:9" ht="19.5" customHeight="1">
      <c r="A5" s="2947" t="s">
        <v>798</v>
      </c>
      <c r="B5" s="484">
        <v>76</v>
      </c>
      <c r="C5" s="485">
        <v>98</v>
      </c>
      <c r="D5" s="485">
        <v>116</v>
      </c>
      <c r="E5" s="485">
        <v>118</v>
      </c>
      <c r="F5" s="485">
        <v>118</v>
      </c>
      <c r="G5" s="824">
        <v>114</v>
      </c>
      <c r="H5" s="34"/>
      <c r="I5" s="34"/>
    </row>
    <row r="6" spans="1:9" ht="19.5" customHeight="1">
      <c r="A6" s="2948"/>
      <c r="B6" s="486">
        <v>21571</v>
      </c>
      <c r="C6" s="203">
        <v>27955</v>
      </c>
      <c r="D6" s="203">
        <v>32433</v>
      </c>
      <c r="E6" s="203">
        <v>33487</v>
      </c>
      <c r="F6" s="203">
        <v>33448</v>
      </c>
      <c r="G6" s="825">
        <v>32350</v>
      </c>
      <c r="H6" s="34"/>
      <c r="I6" s="34"/>
    </row>
    <row r="7" spans="1:9" ht="19.5" customHeight="1">
      <c r="A7" s="2949" t="s">
        <v>833</v>
      </c>
      <c r="B7" s="484">
        <v>56</v>
      </c>
      <c r="C7" s="485">
        <v>72</v>
      </c>
      <c r="D7" s="485">
        <v>91</v>
      </c>
      <c r="E7" s="485">
        <v>93</v>
      </c>
      <c r="F7" s="485">
        <v>89</v>
      </c>
      <c r="G7" s="824">
        <v>85</v>
      </c>
      <c r="H7" s="34"/>
      <c r="I7" s="34"/>
    </row>
    <row r="8" spans="1:9" ht="19.5" customHeight="1">
      <c r="A8" s="2948"/>
      <c r="B8" s="486">
        <v>17889</v>
      </c>
      <c r="C8" s="203">
        <v>23378</v>
      </c>
      <c r="D8" s="203">
        <v>28146</v>
      </c>
      <c r="E8" s="203">
        <v>28899</v>
      </c>
      <c r="F8" s="203">
        <v>28846</v>
      </c>
      <c r="G8" s="825">
        <v>27332</v>
      </c>
      <c r="H8" s="34"/>
      <c r="I8" s="34"/>
    </row>
    <row r="9" spans="1:9" ht="19.5" customHeight="1">
      <c r="A9" s="2948" t="s">
        <v>834</v>
      </c>
      <c r="B9" s="486">
        <v>17</v>
      </c>
      <c r="C9" s="203">
        <v>23</v>
      </c>
      <c r="D9" s="203">
        <v>22</v>
      </c>
      <c r="E9" s="203">
        <v>24</v>
      </c>
      <c r="F9" s="203">
        <v>28</v>
      </c>
      <c r="G9" s="825">
        <v>28</v>
      </c>
      <c r="H9" s="34"/>
      <c r="I9" s="34"/>
    </row>
    <row r="10" spans="1:9" ht="19.5" customHeight="1">
      <c r="A10" s="2948"/>
      <c r="B10" s="486">
        <v>3156</v>
      </c>
      <c r="C10" s="203">
        <v>4057</v>
      </c>
      <c r="D10" s="203">
        <v>3985</v>
      </c>
      <c r="E10" s="203">
        <v>4415</v>
      </c>
      <c r="F10" s="203">
        <v>4429</v>
      </c>
      <c r="G10" s="825">
        <v>4846</v>
      </c>
      <c r="H10" s="34"/>
      <c r="I10" s="34"/>
    </row>
    <row r="11" spans="1:9" ht="19.5" customHeight="1">
      <c r="A11" s="2950" t="s">
        <v>835</v>
      </c>
      <c r="B11" s="486">
        <v>3</v>
      </c>
      <c r="C11" s="203">
        <v>3</v>
      </c>
      <c r="D11" s="203">
        <v>3</v>
      </c>
      <c r="E11" s="203">
        <v>1</v>
      </c>
      <c r="F11" s="203">
        <v>1</v>
      </c>
      <c r="G11" s="825">
        <v>1</v>
      </c>
      <c r="H11" s="4"/>
      <c r="I11" s="34"/>
    </row>
    <row r="12" spans="1:9" ht="19.5" customHeight="1" thickBot="1">
      <c r="A12" s="2951"/>
      <c r="B12" s="487">
        <v>526</v>
      </c>
      <c r="C12" s="488">
        <v>520</v>
      </c>
      <c r="D12" s="488">
        <v>302</v>
      </c>
      <c r="E12" s="488">
        <v>173</v>
      </c>
      <c r="F12" s="488">
        <v>173</v>
      </c>
      <c r="G12" s="826">
        <v>172</v>
      </c>
      <c r="H12" s="34"/>
      <c r="I12" s="34"/>
    </row>
    <row r="13" spans="1:7" ht="18" customHeight="1">
      <c r="A13" s="1766" t="s">
        <v>2958</v>
      </c>
      <c r="E13" s="3"/>
      <c r="G13" s="1780" t="s">
        <v>836</v>
      </c>
    </row>
    <row r="14" spans="5:7" ht="18" customHeight="1">
      <c r="E14" s="3"/>
      <c r="G14" s="6"/>
    </row>
    <row r="15" ht="18" customHeight="1"/>
    <row r="16" ht="18" customHeight="1">
      <c r="A16" s="1" t="s">
        <v>2382</v>
      </c>
    </row>
    <row r="17" ht="18" customHeight="1" thickBot="1">
      <c r="G17" s="1778" t="s">
        <v>2959</v>
      </c>
    </row>
    <row r="18" spans="1:7" ht="19.5" customHeight="1" thickBot="1">
      <c r="A18" s="96" t="s">
        <v>574</v>
      </c>
      <c r="B18" s="489" t="s">
        <v>792</v>
      </c>
      <c r="C18" s="467" t="s">
        <v>830</v>
      </c>
      <c r="D18" s="468" t="s">
        <v>831</v>
      </c>
      <c r="E18" s="490" t="s">
        <v>837</v>
      </c>
      <c r="F18" s="491" t="s">
        <v>838</v>
      </c>
      <c r="G18" s="469" t="s">
        <v>832</v>
      </c>
    </row>
    <row r="19" spans="1:7" ht="19.5" customHeight="1">
      <c r="A19" s="92" t="s">
        <v>839</v>
      </c>
      <c r="B19" s="492">
        <v>1975</v>
      </c>
      <c r="C19" s="473">
        <v>2434</v>
      </c>
      <c r="D19" s="473">
        <v>2521</v>
      </c>
      <c r="E19" s="473">
        <v>2614</v>
      </c>
      <c r="F19" s="473">
        <v>2458</v>
      </c>
      <c r="G19" s="481">
        <v>2355</v>
      </c>
    </row>
    <row r="20" spans="1:7" ht="19.5" customHeight="1" thickBot="1">
      <c r="A20" s="92" t="s">
        <v>840</v>
      </c>
      <c r="B20" s="493">
        <v>173369</v>
      </c>
      <c r="C20" s="494">
        <v>210802</v>
      </c>
      <c r="D20" s="494">
        <v>204001</v>
      </c>
      <c r="E20" s="495">
        <v>218273</v>
      </c>
      <c r="F20" s="496">
        <v>193379</v>
      </c>
      <c r="G20" s="827">
        <v>184228</v>
      </c>
    </row>
    <row r="21" spans="1:7" ht="18" customHeight="1">
      <c r="A21" s="99"/>
      <c r="B21" s="99"/>
      <c r="C21" s="99"/>
      <c r="D21" s="99"/>
      <c r="E21" s="99"/>
      <c r="F21" s="99"/>
      <c r="G21" s="1780" t="s">
        <v>836</v>
      </c>
    </row>
  </sheetData>
  <sheetProtection/>
  <mergeCells count="4">
    <mergeCell ref="A5:A6"/>
    <mergeCell ref="A7:A8"/>
    <mergeCell ref="A9:A10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&amp;C-43-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22">
      <selection activeCell="J35" sqref="J35"/>
    </sheetView>
  </sheetViews>
  <sheetFormatPr defaultColWidth="6.625" defaultRowHeight="13.5"/>
  <cols>
    <col min="1" max="1" width="14.625" style="0" customWidth="1"/>
    <col min="2" max="5" width="12.00390625" style="389" customWidth="1"/>
    <col min="6" max="6" width="12.875" style="389" customWidth="1"/>
    <col min="7" max="7" width="12.875" style="0" customWidth="1"/>
    <col min="8" max="16384" width="6.625" style="81" customWidth="1"/>
  </cols>
  <sheetData>
    <row r="1" ht="17.25">
      <c r="A1" s="248" t="s">
        <v>2383</v>
      </c>
    </row>
    <row r="2" ht="13.5" customHeight="1" thickBot="1">
      <c r="G2" s="1779" t="s">
        <v>701</v>
      </c>
    </row>
    <row r="3" spans="1:7" ht="33" customHeight="1" thickBot="1">
      <c r="A3" s="390" t="s">
        <v>702</v>
      </c>
      <c r="B3" s="391" t="s">
        <v>703</v>
      </c>
      <c r="C3" s="392" t="s">
        <v>704</v>
      </c>
      <c r="D3" s="393" t="s">
        <v>705</v>
      </c>
      <c r="E3" s="392" t="s">
        <v>706</v>
      </c>
      <c r="F3" s="1875" t="s">
        <v>707</v>
      </c>
      <c r="G3" s="1876" t="s">
        <v>708</v>
      </c>
    </row>
    <row r="4" spans="1:8" ht="15.75" customHeight="1">
      <c r="A4" s="394" t="s">
        <v>631</v>
      </c>
      <c r="B4" s="395">
        <f>B6+B16</f>
        <v>955</v>
      </c>
      <c r="C4" s="396">
        <f>C6+C16</f>
        <v>784</v>
      </c>
      <c r="D4" s="397">
        <f>D6+D16</f>
        <v>200</v>
      </c>
      <c r="E4" s="398">
        <f>E6+E16</f>
        <v>4341.9</v>
      </c>
      <c r="F4" s="399">
        <f>E4/C4</f>
        <v>5.53813775510204</v>
      </c>
      <c r="G4" s="400">
        <f>C4/D4</f>
        <v>3.92</v>
      </c>
      <c r="H4" s="224"/>
    </row>
    <row r="5" spans="1:8" ht="15.75" customHeight="1">
      <c r="A5" s="312"/>
      <c r="B5" s="2226"/>
      <c r="C5" s="2227"/>
      <c r="D5" s="2227"/>
      <c r="E5" s="2228"/>
      <c r="F5" s="2228"/>
      <c r="G5" s="400"/>
      <c r="H5" s="224"/>
    </row>
    <row r="6" spans="1:8" ht="15.75" customHeight="1">
      <c r="A6" s="402" t="s">
        <v>709</v>
      </c>
      <c r="B6" s="403">
        <f>SUM(B7:B15)</f>
        <v>515</v>
      </c>
      <c r="C6" s="396">
        <f>SUM(C7:C13)</f>
        <v>312</v>
      </c>
      <c r="D6" s="396">
        <f>SUM(D7:D13)</f>
        <v>80</v>
      </c>
      <c r="E6" s="398">
        <f>SUM(E7:E13)</f>
        <v>2635.5</v>
      </c>
      <c r="F6" s="398">
        <f aca="true" t="shared" si="0" ref="F6:F14">E6/C6</f>
        <v>8.447115384615385</v>
      </c>
      <c r="G6" s="400">
        <f aca="true" t="shared" si="1" ref="G6:G14">C6/D6</f>
        <v>3.9</v>
      </c>
      <c r="H6" s="224"/>
    </row>
    <row r="7" spans="1:8" ht="15.75" customHeight="1">
      <c r="A7" s="312" t="s">
        <v>710</v>
      </c>
      <c r="B7" s="2226">
        <v>45</v>
      </c>
      <c r="C7" s="2227">
        <v>22</v>
      </c>
      <c r="D7" s="2227">
        <v>7</v>
      </c>
      <c r="E7" s="2228">
        <v>358.07</v>
      </c>
      <c r="F7" s="2228">
        <f t="shared" si="0"/>
        <v>16.275909090909092</v>
      </c>
      <c r="G7" s="404">
        <f t="shared" si="1"/>
        <v>3.142857142857143</v>
      </c>
      <c r="H7" s="224"/>
    </row>
    <row r="8" spans="1:8" ht="15.75" customHeight="1">
      <c r="A8" s="312" t="s">
        <v>711</v>
      </c>
      <c r="B8" s="2226">
        <v>60</v>
      </c>
      <c r="C8" s="2227">
        <v>45</v>
      </c>
      <c r="D8" s="2227">
        <v>13</v>
      </c>
      <c r="E8" s="2228">
        <v>319.8</v>
      </c>
      <c r="F8" s="2228">
        <f t="shared" si="0"/>
        <v>7.106666666666667</v>
      </c>
      <c r="G8" s="404">
        <f t="shared" si="1"/>
        <v>3.4615384615384617</v>
      </c>
      <c r="H8" s="224"/>
    </row>
    <row r="9" spans="1:8" ht="15.75" customHeight="1">
      <c r="A9" s="312" t="s">
        <v>712</v>
      </c>
      <c r="B9" s="2226">
        <v>61</v>
      </c>
      <c r="C9" s="2227">
        <v>63</v>
      </c>
      <c r="D9" s="2227">
        <v>16</v>
      </c>
      <c r="E9" s="2228">
        <v>533.79</v>
      </c>
      <c r="F9" s="2228">
        <f t="shared" si="0"/>
        <v>8.472857142857142</v>
      </c>
      <c r="G9" s="404">
        <f t="shared" si="1"/>
        <v>3.9375</v>
      </c>
      <c r="H9" s="224"/>
    </row>
    <row r="10" spans="1:8" ht="31.5" customHeight="1">
      <c r="A10" s="1877" t="s">
        <v>2960</v>
      </c>
      <c r="B10" s="2226">
        <v>29</v>
      </c>
      <c r="C10" s="2227">
        <v>19</v>
      </c>
      <c r="D10" s="2227">
        <v>6</v>
      </c>
      <c r="E10" s="2228">
        <v>425.1</v>
      </c>
      <c r="F10" s="2228">
        <f t="shared" si="0"/>
        <v>22.373684210526317</v>
      </c>
      <c r="G10" s="404">
        <f t="shared" si="1"/>
        <v>3.1666666666666665</v>
      </c>
      <c r="H10" s="224"/>
    </row>
    <row r="11" spans="1:8" ht="15.75" customHeight="1">
      <c r="A11" s="312" t="s">
        <v>713</v>
      </c>
      <c r="B11" s="2226">
        <v>110</v>
      </c>
      <c r="C11" s="2227">
        <v>88</v>
      </c>
      <c r="D11" s="2227">
        <v>20</v>
      </c>
      <c r="E11" s="2228">
        <v>464.02</v>
      </c>
      <c r="F11" s="2228">
        <f t="shared" si="0"/>
        <v>5.272954545454545</v>
      </c>
      <c r="G11" s="404">
        <f t="shared" si="1"/>
        <v>4.4</v>
      </c>
      <c r="H11" s="224"/>
    </row>
    <row r="12" spans="1:8" ht="15.75" customHeight="1">
      <c r="A12" s="312" t="s">
        <v>714</v>
      </c>
      <c r="B12" s="2226">
        <v>60</v>
      </c>
      <c r="C12" s="2227">
        <v>32</v>
      </c>
      <c r="D12" s="2227">
        <v>8</v>
      </c>
      <c r="E12" s="2228">
        <v>232.44</v>
      </c>
      <c r="F12" s="2228">
        <f t="shared" si="0"/>
        <v>7.26375</v>
      </c>
      <c r="G12" s="404">
        <f t="shared" si="1"/>
        <v>4</v>
      </c>
      <c r="H12" s="224"/>
    </row>
    <row r="13" spans="1:8" ht="15.75" customHeight="1">
      <c r="A13" s="312" t="s">
        <v>715</v>
      </c>
      <c r="B13" s="2226">
        <v>60</v>
      </c>
      <c r="C13" s="2227">
        <v>43</v>
      </c>
      <c r="D13" s="2227">
        <v>10</v>
      </c>
      <c r="E13" s="2228">
        <v>302.28</v>
      </c>
      <c r="F13" s="2228">
        <f t="shared" si="0"/>
        <v>7.029767441860464</v>
      </c>
      <c r="G13" s="404">
        <f t="shared" si="1"/>
        <v>4.3</v>
      </c>
      <c r="H13" s="224"/>
    </row>
    <row r="14" spans="1:8" ht="13.5">
      <c r="A14" s="312" t="s">
        <v>716</v>
      </c>
      <c r="B14" s="2229">
        <v>90</v>
      </c>
      <c r="C14" s="2230">
        <v>91</v>
      </c>
      <c r="D14" s="2230">
        <v>19</v>
      </c>
      <c r="E14" s="2231">
        <v>437.26</v>
      </c>
      <c r="F14" s="2232">
        <f t="shared" si="0"/>
        <v>4.805054945054945</v>
      </c>
      <c r="G14" s="2233">
        <f t="shared" si="1"/>
        <v>4.7894736842105265</v>
      </c>
      <c r="H14" s="224"/>
    </row>
    <row r="15" spans="1:8" ht="31.5" customHeight="1">
      <c r="A15" s="1877" t="s">
        <v>2961</v>
      </c>
      <c r="B15" s="2952" t="s">
        <v>717</v>
      </c>
      <c r="C15" s="2953"/>
      <c r="D15" s="2953"/>
      <c r="E15" s="2953"/>
      <c r="F15" s="2953"/>
      <c r="G15" s="2953"/>
      <c r="H15" s="224"/>
    </row>
    <row r="16" spans="1:8" ht="15.75" customHeight="1">
      <c r="A16" s="402" t="s">
        <v>718</v>
      </c>
      <c r="B16" s="403">
        <f>SUM(B17:B21)</f>
        <v>440</v>
      </c>
      <c r="C16" s="396">
        <f>SUM(C17:C21)</f>
        <v>472</v>
      </c>
      <c r="D16" s="396">
        <f>SUM(D17:D21)</f>
        <v>120</v>
      </c>
      <c r="E16" s="398">
        <f>SUM(E17:E21)</f>
        <v>1706.3999999999999</v>
      </c>
      <c r="F16" s="398">
        <f aca="true" t="shared" si="2" ref="F16:F21">E16/C16</f>
        <v>3.615254237288135</v>
      </c>
      <c r="G16" s="400">
        <f aca="true" t="shared" si="3" ref="G16:G21">C16/D16</f>
        <v>3.933333333333333</v>
      </c>
      <c r="H16" s="224"/>
    </row>
    <row r="17" spans="1:8" ht="15.75" customHeight="1">
      <c r="A17" s="312" t="s">
        <v>719</v>
      </c>
      <c r="B17" s="2226">
        <v>90</v>
      </c>
      <c r="C17" s="2227">
        <v>76</v>
      </c>
      <c r="D17" s="2227">
        <v>17</v>
      </c>
      <c r="E17" s="2228">
        <v>357.13</v>
      </c>
      <c r="F17" s="2228">
        <f t="shared" si="2"/>
        <v>4.699078947368421</v>
      </c>
      <c r="G17" s="404">
        <f t="shared" si="3"/>
        <v>4.470588235294118</v>
      </c>
      <c r="H17" s="224"/>
    </row>
    <row r="18" spans="1:8" ht="15.75" customHeight="1">
      <c r="A18" s="312" t="s">
        <v>720</v>
      </c>
      <c r="B18" s="2226">
        <v>90</v>
      </c>
      <c r="C18" s="2227">
        <v>90</v>
      </c>
      <c r="D18" s="2227">
        <v>22</v>
      </c>
      <c r="E18" s="2228">
        <v>399.59</v>
      </c>
      <c r="F18" s="2228">
        <f t="shared" si="2"/>
        <v>4.4398888888888886</v>
      </c>
      <c r="G18" s="404">
        <f t="shared" si="3"/>
        <v>4.090909090909091</v>
      </c>
      <c r="H18" s="224"/>
    </row>
    <row r="19" spans="1:8" ht="15.75" customHeight="1">
      <c r="A19" s="312" t="s">
        <v>721</v>
      </c>
      <c r="B19" s="2226">
        <v>60</v>
      </c>
      <c r="C19" s="2227">
        <v>69</v>
      </c>
      <c r="D19" s="2227">
        <v>16</v>
      </c>
      <c r="E19" s="2228">
        <v>291.74</v>
      </c>
      <c r="F19" s="2228">
        <f t="shared" si="2"/>
        <v>4.228115942028985</v>
      </c>
      <c r="G19" s="404">
        <f t="shared" si="3"/>
        <v>4.3125</v>
      </c>
      <c r="H19" s="224"/>
    </row>
    <row r="20" spans="1:8" ht="15.75" customHeight="1">
      <c r="A20" s="312" t="s">
        <v>722</v>
      </c>
      <c r="B20" s="2226">
        <v>80</v>
      </c>
      <c r="C20" s="2227">
        <v>92</v>
      </c>
      <c r="D20" s="2227">
        <v>28</v>
      </c>
      <c r="E20" s="2228">
        <v>411.14</v>
      </c>
      <c r="F20" s="2228">
        <f t="shared" si="2"/>
        <v>4.468913043478261</v>
      </c>
      <c r="G20" s="404">
        <f t="shared" si="3"/>
        <v>3.2857142857142856</v>
      </c>
      <c r="H20" s="224"/>
    </row>
    <row r="21" spans="1:8" ht="15.75" customHeight="1" thickBot="1">
      <c r="A21" s="312" t="s">
        <v>723</v>
      </c>
      <c r="B21" s="2226">
        <v>120</v>
      </c>
      <c r="C21" s="2227">
        <v>145</v>
      </c>
      <c r="D21" s="2227">
        <v>37</v>
      </c>
      <c r="E21" s="2228">
        <v>246.8</v>
      </c>
      <c r="F21" s="2228">
        <f t="shared" si="2"/>
        <v>1.7020689655172414</v>
      </c>
      <c r="G21" s="404">
        <f t="shared" si="3"/>
        <v>3.918918918918919</v>
      </c>
      <c r="H21" s="224"/>
    </row>
    <row r="22" spans="1:7" ht="15.75" customHeight="1">
      <c r="A22" s="405"/>
      <c r="B22" s="193"/>
      <c r="C22" s="193"/>
      <c r="D22" s="193"/>
      <c r="E22" s="406"/>
      <c r="F22" s="193"/>
      <c r="G22" s="1874" t="s">
        <v>724</v>
      </c>
    </row>
    <row r="23" ht="15.75" customHeight="1"/>
    <row r="24" ht="17.25">
      <c r="A24" s="248" t="s">
        <v>2384</v>
      </c>
    </row>
    <row r="25" ht="13.5" customHeight="1" thickBot="1">
      <c r="G25" s="1779" t="s">
        <v>725</v>
      </c>
    </row>
    <row r="26" spans="1:7" ht="27.75" customHeight="1" thickBot="1">
      <c r="A26" s="2456" t="s">
        <v>3428</v>
      </c>
      <c r="B26" s="407" t="s">
        <v>205</v>
      </c>
      <c r="C26" s="408" t="s">
        <v>726</v>
      </c>
      <c r="D26" s="409" t="s">
        <v>727</v>
      </c>
      <c r="E26" s="408" t="s">
        <v>728</v>
      </c>
      <c r="F26" s="409" t="s">
        <v>729</v>
      </c>
      <c r="G26" s="410" t="s">
        <v>730</v>
      </c>
    </row>
    <row r="27" spans="1:8" ht="15.75" customHeight="1">
      <c r="A27" s="394" t="s">
        <v>731</v>
      </c>
      <c r="B27" s="411">
        <f aca="true" t="shared" si="4" ref="B27:G27">B29+B39</f>
        <v>923</v>
      </c>
      <c r="C27" s="412">
        <f t="shared" si="4"/>
        <v>920</v>
      </c>
      <c r="D27" s="413">
        <f t="shared" si="4"/>
        <v>891</v>
      </c>
      <c r="E27" s="413">
        <f t="shared" si="4"/>
        <v>875</v>
      </c>
      <c r="F27" s="413">
        <f t="shared" si="4"/>
        <v>847</v>
      </c>
      <c r="G27" s="413">
        <f t="shared" si="4"/>
        <v>870</v>
      </c>
      <c r="H27" s="224"/>
    </row>
    <row r="28" spans="1:8" ht="15.75" customHeight="1">
      <c r="A28" s="312"/>
      <c r="B28" s="2234"/>
      <c r="C28" s="2235"/>
      <c r="D28" s="2235"/>
      <c r="E28" s="2235"/>
      <c r="F28" s="2235"/>
      <c r="G28" s="412"/>
      <c r="H28" s="224"/>
    </row>
    <row r="29" spans="1:8" ht="15.75" customHeight="1">
      <c r="A29" s="402" t="s">
        <v>709</v>
      </c>
      <c r="B29" s="412">
        <f aca="true" t="shared" si="5" ref="B29:G29">SUM(B30:B38)</f>
        <v>547</v>
      </c>
      <c r="C29" s="412">
        <f t="shared" si="5"/>
        <v>512</v>
      </c>
      <c r="D29" s="412">
        <f t="shared" si="5"/>
        <v>449</v>
      </c>
      <c r="E29" s="412">
        <f t="shared" si="5"/>
        <v>429</v>
      </c>
      <c r="F29" s="412">
        <f t="shared" si="5"/>
        <v>418</v>
      </c>
      <c r="G29" s="412">
        <f t="shared" si="5"/>
        <v>401</v>
      </c>
      <c r="H29" s="224"/>
    </row>
    <row r="30" spans="1:8" ht="15.75" customHeight="1">
      <c r="A30" s="312" t="s">
        <v>710</v>
      </c>
      <c r="B30" s="2234">
        <v>36</v>
      </c>
      <c r="C30" s="2235">
        <v>45</v>
      </c>
      <c r="D30" s="2235">
        <v>26</v>
      </c>
      <c r="E30" s="2235">
        <v>15</v>
      </c>
      <c r="F30" s="2235">
        <v>26</v>
      </c>
      <c r="G30" s="414">
        <v>22</v>
      </c>
      <c r="H30" s="224"/>
    </row>
    <row r="31" spans="1:8" ht="15.75" customHeight="1">
      <c r="A31" s="312" t="s">
        <v>711</v>
      </c>
      <c r="B31" s="2234">
        <v>50</v>
      </c>
      <c r="C31" s="2235">
        <v>56</v>
      </c>
      <c r="D31" s="2235">
        <v>40</v>
      </c>
      <c r="E31" s="2235">
        <v>35</v>
      </c>
      <c r="F31" s="2235">
        <v>43</v>
      </c>
      <c r="G31" s="414">
        <v>45</v>
      </c>
      <c r="H31" s="224"/>
    </row>
    <row r="32" spans="1:8" ht="15.75" customHeight="1">
      <c r="A32" s="312" t="s">
        <v>712</v>
      </c>
      <c r="B32" s="2234">
        <v>91</v>
      </c>
      <c r="C32" s="2235">
        <v>72</v>
      </c>
      <c r="D32" s="2235">
        <v>62</v>
      </c>
      <c r="E32" s="2235">
        <v>61</v>
      </c>
      <c r="F32" s="2235">
        <v>66</v>
      </c>
      <c r="G32" s="414">
        <v>63</v>
      </c>
      <c r="H32" s="224"/>
    </row>
    <row r="33" spans="1:8" ht="31.5" customHeight="1">
      <c r="A33" s="1878" t="s">
        <v>2960</v>
      </c>
      <c r="B33" s="2234">
        <v>30</v>
      </c>
      <c r="C33" s="2235">
        <v>23</v>
      </c>
      <c r="D33" s="2235">
        <v>19</v>
      </c>
      <c r="E33" s="2235">
        <v>19</v>
      </c>
      <c r="F33" s="2235">
        <v>21</v>
      </c>
      <c r="G33" s="414">
        <v>19</v>
      </c>
      <c r="H33" s="224"/>
    </row>
    <row r="34" spans="1:8" ht="15.75" customHeight="1">
      <c r="A34" s="312" t="s">
        <v>713</v>
      </c>
      <c r="B34" s="2234">
        <v>106</v>
      </c>
      <c r="C34" s="2235">
        <v>118</v>
      </c>
      <c r="D34" s="2235">
        <v>115</v>
      </c>
      <c r="E34" s="2235">
        <v>123</v>
      </c>
      <c r="F34" s="2235">
        <v>106</v>
      </c>
      <c r="G34" s="414">
        <v>86</v>
      </c>
      <c r="H34" s="224"/>
    </row>
    <row r="35" spans="1:8" ht="15.75" customHeight="1">
      <c r="A35" s="312" t="s">
        <v>714</v>
      </c>
      <c r="B35" s="2234">
        <v>58</v>
      </c>
      <c r="C35" s="2235">
        <v>53</v>
      </c>
      <c r="D35" s="2235">
        <v>54</v>
      </c>
      <c r="E35" s="2235">
        <v>43</v>
      </c>
      <c r="F35" s="2235">
        <v>28</v>
      </c>
      <c r="G35" s="414">
        <v>32</v>
      </c>
      <c r="H35" s="224"/>
    </row>
    <row r="36" spans="1:8" ht="15.75" customHeight="1">
      <c r="A36" s="312" t="s">
        <v>715</v>
      </c>
      <c r="B36" s="2234">
        <v>63</v>
      </c>
      <c r="C36" s="2235">
        <v>55</v>
      </c>
      <c r="D36" s="2235">
        <v>50</v>
      </c>
      <c r="E36" s="2235">
        <v>48</v>
      </c>
      <c r="F36" s="2235">
        <v>49</v>
      </c>
      <c r="G36" s="414">
        <v>43</v>
      </c>
      <c r="H36" s="224"/>
    </row>
    <row r="37" spans="1:8" ht="13.5">
      <c r="A37" s="312" t="s">
        <v>716</v>
      </c>
      <c r="B37" s="2234">
        <v>101</v>
      </c>
      <c r="C37" s="2235">
        <v>75</v>
      </c>
      <c r="D37" s="2235">
        <v>78</v>
      </c>
      <c r="E37" s="2235">
        <v>85</v>
      </c>
      <c r="F37" s="2235">
        <v>79</v>
      </c>
      <c r="G37" s="2236">
        <v>91</v>
      </c>
      <c r="H37" s="224"/>
    </row>
    <row r="38" spans="1:8" ht="31.5" customHeight="1">
      <c r="A38" s="1877" t="s">
        <v>2961</v>
      </c>
      <c r="B38" s="2234">
        <v>12</v>
      </c>
      <c r="C38" s="2235">
        <v>15</v>
      </c>
      <c r="D38" s="2235">
        <v>5</v>
      </c>
      <c r="E38" s="2457" t="s">
        <v>717</v>
      </c>
      <c r="F38" s="2457" t="s">
        <v>717</v>
      </c>
      <c r="G38" s="2457" t="s">
        <v>717</v>
      </c>
      <c r="H38" s="224"/>
    </row>
    <row r="39" spans="1:8" ht="15.75" customHeight="1">
      <c r="A39" s="402" t="s">
        <v>718</v>
      </c>
      <c r="B39" s="412">
        <f aca="true" t="shared" si="6" ref="B39:G39">SUM(B40:B44)</f>
        <v>376</v>
      </c>
      <c r="C39" s="412">
        <f t="shared" si="6"/>
        <v>408</v>
      </c>
      <c r="D39" s="412">
        <f t="shared" si="6"/>
        <v>442</v>
      </c>
      <c r="E39" s="412">
        <f t="shared" si="6"/>
        <v>446</v>
      </c>
      <c r="F39" s="412">
        <f t="shared" si="6"/>
        <v>429</v>
      </c>
      <c r="G39" s="412">
        <f t="shared" si="6"/>
        <v>469</v>
      </c>
      <c r="H39" s="224"/>
    </row>
    <row r="40" spans="1:8" ht="15.75" customHeight="1">
      <c r="A40" s="312" t="s">
        <v>719</v>
      </c>
      <c r="B40" s="2234">
        <v>76</v>
      </c>
      <c r="C40" s="2235">
        <v>96</v>
      </c>
      <c r="D40" s="2235">
        <v>85</v>
      </c>
      <c r="E40" s="2235">
        <v>100</v>
      </c>
      <c r="F40" s="2235">
        <v>92</v>
      </c>
      <c r="G40" s="414">
        <v>76</v>
      </c>
      <c r="H40" s="224"/>
    </row>
    <row r="41" spans="1:8" ht="15.75" customHeight="1">
      <c r="A41" s="312" t="s">
        <v>720</v>
      </c>
      <c r="B41" s="2234">
        <v>69</v>
      </c>
      <c r="C41" s="2235">
        <v>69</v>
      </c>
      <c r="D41" s="2235">
        <v>69</v>
      </c>
      <c r="E41" s="2235">
        <v>67</v>
      </c>
      <c r="F41" s="2235">
        <v>72</v>
      </c>
      <c r="G41" s="414">
        <v>90</v>
      </c>
      <c r="H41" s="224"/>
    </row>
    <row r="42" spans="1:8" ht="15.75" customHeight="1">
      <c r="A42" s="312" t="s">
        <v>721</v>
      </c>
      <c r="B42" s="2234">
        <v>63</v>
      </c>
      <c r="C42" s="2235">
        <v>69</v>
      </c>
      <c r="D42" s="2235">
        <v>67</v>
      </c>
      <c r="E42" s="2235">
        <v>69</v>
      </c>
      <c r="F42" s="2235">
        <v>62</v>
      </c>
      <c r="G42" s="414">
        <v>69</v>
      </c>
      <c r="H42" s="224"/>
    </row>
    <row r="43" spans="1:8" ht="15.75" customHeight="1">
      <c r="A43" s="312" t="s">
        <v>722</v>
      </c>
      <c r="B43" s="2234">
        <v>68</v>
      </c>
      <c r="C43" s="2235">
        <v>66</v>
      </c>
      <c r="D43" s="2235">
        <v>95</v>
      </c>
      <c r="E43" s="2235">
        <v>83</v>
      </c>
      <c r="F43" s="2235">
        <v>86</v>
      </c>
      <c r="G43" s="414">
        <v>92</v>
      </c>
      <c r="H43" s="224"/>
    </row>
    <row r="44" spans="1:8" ht="15.75" customHeight="1" thickBot="1">
      <c r="A44" s="312" t="s">
        <v>723</v>
      </c>
      <c r="B44" s="2234">
        <v>100</v>
      </c>
      <c r="C44" s="2235">
        <v>108</v>
      </c>
      <c r="D44" s="2235">
        <v>126</v>
      </c>
      <c r="E44" s="2235">
        <v>127</v>
      </c>
      <c r="F44" s="2235">
        <v>117</v>
      </c>
      <c r="G44" s="414">
        <v>142</v>
      </c>
      <c r="H44" s="224"/>
    </row>
    <row r="45" spans="1:7" ht="15.75" customHeight="1">
      <c r="A45" s="405"/>
      <c r="B45" s="193"/>
      <c r="C45" s="193"/>
      <c r="D45" s="193"/>
      <c r="E45" s="406"/>
      <c r="F45" s="193"/>
      <c r="G45" s="1874" t="s">
        <v>724</v>
      </c>
    </row>
    <row r="46" ht="15.75" customHeight="1"/>
    <row r="47" ht="15.75" customHeight="1"/>
    <row r="48" ht="15.75" customHeight="1"/>
    <row r="49" ht="13.5" customHeight="1"/>
  </sheetData>
  <sheetProtection/>
  <mergeCells count="1">
    <mergeCell ref="B15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&amp;C-44-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J25" sqref="J25"/>
    </sheetView>
  </sheetViews>
  <sheetFormatPr defaultColWidth="6.625" defaultRowHeight="13.5"/>
  <cols>
    <col min="1" max="1" width="14.50390625" style="0" customWidth="1"/>
    <col min="2" max="5" width="12.00390625" style="389" customWidth="1"/>
    <col min="6" max="6" width="12.875" style="389" customWidth="1"/>
    <col min="7" max="7" width="12.875" style="0" customWidth="1"/>
    <col min="8" max="16384" width="6.625" style="81" customWidth="1"/>
  </cols>
  <sheetData>
    <row r="1" ht="17.25">
      <c r="A1" s="248" t="s">
        <v>2385</v>
      </c>
    </row>
    <row r="2" spans="6:7" ht="14.25" thickBot="1">
      <c r="F2" s="105"/>
      <c r="G2" s="1765" t="s">
        <v>732</v>
      </c>
    </row>
    <row r="3" spans="1:7" ht="34.5" customHeight="1" thickBot="1">
      <c r="A3" s="2456" t="s">
        <v>246</v>
      </c>
      <c r="B3" s="416" t="s">
        <v>173</v>
      </c>
      <c r="C3" s="409" t="s">
        <v>174</v>
      </c>
      <c r="D3" s="417" t="s">
        <v>175</v>
      </c>
      <c r="E3" s="417" t="s">
        <v>127</v>
      </c>
      <c r="F3" s="417" t="s">
        <v>176</v>
      </c>
      <c r="G3" s="418" t="s">
        <v>425</v>
      </c>
    </row>
    <row r="4" spans="1:7" ht="15" customHeight="1">
      <c r="A4" s="2956" t="s">
        <v>733</v>
      </c>
      <c r="B4" s="419">
        <f aca="true" t="shared" si="0" ref="B4:G5">SUM(B7,B10,B13,B16,B19)</f>
        <v>923</v>
      </c>
      <c r="C4" s="420">
        <f t="shared" si="0"/>
        <v>920</v>
      </c>
      <c r="D4" s="420">
        <f t="shared" si="0"/>
        <v>895</v>
      </c>
      <c r="E4" s="420">
        <f t="shared" si="0"/>
        <v>875</v>
      </c>
      <c r="F4" s="420">
        <f t="shared" si="0"/>
        <v>847</v>
      </c>
      <c r="G4" s="420">
        <f t="shared" si="0"/>
        <v>873</v>
      </c>
    </row>
    <row r="5" spans="1:8" ht="15" customHeight="1">
      <c r="A5" s="2957"/>
      <c r="B5" s="421">
        <f t="shared" si="0"/>
        <v>376</v>
      </c>
      <c r="C5" s="421">
        <f t="shared" si="0"/>
        <v>420</v>
      </c>
      <c r="D5" s="421">
        <f t="shared" si="0"/>
        <v>446</v>
      </c>
      <c r="E5" s="421">
        <f t="shared" si="0"/>
        <v>446</v>
      </c>
      <c r="F5" s="421">
        <f t="shared" si="0"/>
        <v>438</v>
      </c>
      <c r="G5" s="421">
        <f t="shared" si="0"/>
        <v>472</v>
      </c>
      <c r="H5" s="224"/>
    </row>
    <row r="6" spans="1:8" ht="15" customHeight="1">
      <c r="A6" s="225"/>
      <c r="B6" s="422"/>
      <c r="C6" s="423"/>
      <c r="D6" s="423"/>
      <c r="E6" s="423"/>
      <c r="F6" s="423"/>
      <c r="G6" s="423"/>
      <c r="H6" s="224"/>
    </row>
    <row r="7" spans="1:8" ht="15" customHeight="1">
      <c r="A7" s="2958" t="s">
        <v>734</v>
      </c>
      <c r="B7" s="422">
        <v>245</v>
      </c>
      <c r="C7" s="423">
        <v>213</v>
      </c>
      <c r="D7" s="423">
        <v>206</v>
      </c>
      <c r="E7" s="423">
        <v>193</v>
      </c>
      <c r="F7" s="423">
        <v>232</v>
      </c>
      <c r="G7" s="51">
        <v>213</v>
      </c>
      <c r="H7" s="224"/>
    </row>
    <row r="8" spans="1:8" ht="15" customHeight="1">
      <c r="A8" s="2958"/>
      <c r="B8" s="424">
        <v>105</v>
      </c>
      <c r="C8" s="424">
        <v>97</v>
      </c>
      <c r="D8" s="424">
        <v>103</v>
      </c>
      <c r="E8" s="424">
        <v>95</v>
      </c>
      <c r="F8" s="424">
        <v>113</v>
      </c>
      <c r="G8" s="424">
        <v>122</v>
      </c>
      <c r="H8" s="224"/>
    </row>
    <row r="9" spans="1:8" ht="15" customHeight="1">
      <c r="A9" s="225"/>
      <c r="B9" s="422"/>
      <c r="C9" s="423"/>
      <c r="D9" s="423"/>
      <c r="E9" s="423"/>
      <c r="F9" s="423"/>
      <c r="G9" s="51"/>
      <c r="H9" s="224"/>
    </row>
    <row r="10" spans="1:8" ht="15" customHeight="1">
      <c r="A10" s="2954" t="s">
        <v>735</v>
      </c>
      <c r="B10" s="422">
        <v>248</v>
      </c>
      <c r="C10" s="423">
        <v>230</v>
      </c>
      <c r="D10" s="423">
        <v>239</v>
      </c>
      <c r="E10" s="423">
        <v>211</v>
      </c>
      <c r="F10" s="423">
        <v>195</v>
      </c>
      <c r="G10" s="51">
        <v>233</v>
      </c>
      <c r="H10" s="224"/>
    </row>
    <row r="11" spans="1:8" ht="15" customHeight="1">
      <c r="A11" s="2954"/>
      <c r="B11" s="424">
        <v>101</v>
      </c>
      <c r="C11" s="424">
        <v>103</v>
      </c>
      <c r="D11" s="424">
        <v>111</v>
      </c>
      <c r="E11" s="424">
        <v>104</v>
      </c>
      <c r="F11" s="424">
        <v>88</v>
      </c>
      <c r="G11" s="424">
        <v>115</v>
      </c>
      <c r="H11" s="224"/>
    </row>
    <row r="12" spans="1:9" ht="15" customHeight="1">
      <c r="A12" s="425"/>
      <c r="B12" s="422"/>
      <c r="C12" s="423"/>
      <c r="D12" s="423"/>
      <c r="E12" s="423"/>
      <c r="F12" s="423"/>
      <c r="G12" s="51"/>
      <c r="H12" s="224"/>
      <c r="I12"/>
    </row>
    <row r="13" spans="1:8" ht="15" customHeight="1">
      <c r="A13" s="2954" t="s">
        <v>736</v>
      </c>
      <c r="B13" s="422">
        <v>263</v>
      </c>
      <c r="C13" s="426">
        <v>260</v>
      </c>
      <c r="D13" s="426">
        <v>219</v>
      </c>
      <c r="E13" s="426">
        <v>223</v>
      </c>
      <c r="F13" s="426">
        <v>184</v>
      </c>
      <c r="G13" s="427">
        <v>200</v>
      </c>
      <c r="H13" s="224"/>
    </row>
    <row r="14" spans="1:8" ht="15" customHeight="1">
      <c r="A14" s="2954"/>
      <c r="B14" s="424">
        <v>80</v>
      </c>
      <c r="C14" s="424">
        <v>103</v>
      </c>
      <c r="D14" s="424">
        <v>103</v>
      </c>
      <c r="E14" s="424">
        <v>106</v>
      </c>
      <c r="F14" s="424">
        <v>88</v>
      </c>
      <c r="G14" s="424">
        <v>89</v>
      </c>
      <c r="H14" s="224"/>
    </row>
    <row r="15" spans="1:8" ht="15" customHeight="1">
      <c r="A15" s="225"/>
      <c r="B15" s="422"/>
      <c r="C15" s="423"/>
      <c r="D15" s="423"/>
      <c r="E15" s="423"/>
      <c r="F15" s="423"/>
      <c r="G15" s="51"/>
      <c r="H15" s="224"/>
    </row>
    <row r="16" spans="1:8" ht="15" customHeight="1">
      <c r="A16" s="2954" t="s">
        <v>737</v>
      </c>
      <c r="B16" s="422">
        <v>85</v>
      </c>
      <c r="C16" s="423">
        <v>120</v>
      </c>
      <c r="D16" s="423">
        <v>123</v>
      </c>
      <c r="E16" s="423">
        <v>137</v>
      </c>
      <c r="F16" s="423">
        <v>119</v>
      </c>
      <c r="G16" s="51">
        <v>107</v>
      </c>
      <c r="H16" s="224"/>
    </row>
    <row r="17" spans="1:8" ht="15" customHeight="1">
      <c r="A17" s="2954"/>
      <c r="B17" s="424">
        <v>47</v>
      </c>
      <c r="C17" s="424">
        <v>63</v>
      </c>
      <c r="D17" s="424">
        <v>65</v>
      </c>
      <c r="E17" s="424">
        <v>79</v>
      </c>
      <c r="F17" s="424">
        <v>81</v>
      </c>
      <c r="G17" s="424">
        <v>66</v>
      </c>
      <c r="H17" s="224"/>
    </row>
    <row r="18" spans="1:8" ht="15" customHeight="1">
      <c r="A18" s="425"/>
      <c r="B18" s="422"/>
      <c r="C18" s="423"/>
      <c r="D18" s="423"/>
      <c r="E18" s="423"/>
      <c r="F18" s="423"/>
      <c r="G18" s="51"/>
      <c r="H18" s="224"/>
    </row>
    <row r="19" spans="1:8" ht="15" customHeight="1">
      <c r="A19" s="2954" t="s">
        <v>738</v>
      </c>
      <c r="B19" s="422">
        <v>82</v>
      </c>
      <c r="C19" s="423">
        <v>97</v>
      </c>
      <c r="D19" s="423">
        <v>108</v>
      </c>
      <c r="E19" s="423">
        <v>111</v>
      </c>
      <c r="F19" s="423">
        <v>117</v>
      </c>
      <c r="G19" s="51">
        <v>120</v>
      </c>
      <c r="H19" s="224"/>
    </row>
    <row r="20" spans="1:8" ht="15" customHeight="1" thickBot="1">
      <c r="A20" s="2955"/>
      <c r="B20" s="428">
        <v>43</v>
      </c>
      <c r="C20" s="429">
        <v>54</v>
      </c>
      <c r="D20" s="429">
        <v>64</v>
      </c>
      <c r="E20" s="429">
        <v>62</v>
      </c>
      <c r="F20" s="429">
        <v>68</v>
      </c>
      <c r="G20" s="429">
        <v>80</v>
      </c>
      <c r="H20" s="224"/>
    </row>
    <row r="21" spans="1:7" ht="13.5">
      <c r="A21" s="1770" t="s">
        <v>2966</v>
      </c>
      <c r="F21" s="105"/>
      <c r="G21" s="1768" t="s">
        <v>724</v>
      </c>
    </row>
    <row r="22" spans="6:7" ht="13.5">
      <c r="F22" s="105"/>
      <c r="G22" s="105"/>
    </row>
    <row r="23" spans="6:7" ht="13.5">
      <c r="F23" s="105"/>
      <c r="G23" s="105"/>
    </row>
    <row r="24" spans="6:7" ht="13.5">
      <c r="F24" s="105"/>
      <c r="G24" s="105"/>
    </row>
    <row r="25" spans="1:5" ht="17.25">
      <c r="A25" s="248" t="s">
        <v>2386</v>
      </c>
      <c r="E25" s="430"/>
    </row>
    <row r="26" spans="5:7" ht="14.25" thickBot="1">
      <c r="E26" s="430"/>
      <c r="G26" s="1779" t="s">
        <v>739</v>
      </c>
    </row>
    <row r="27" spans="1:8" ht="39.75" customHeight="1" thickBot="1">
      <c r="A27" s="2458" t="s">
        <v>3429</v>
      </c>
      <c r="B27" s="1889" t="s">
        <v>205</v>
      </c>
      <c r="C27" s="1531" t="s">
        <v>740</v>
      </c>
      <c r="D27" s="1532" t="s">
        <v>324</v>
      </c>
      <c r="E27" s="1533" t="s">
        <v>741</v>
      </c>
      <c r="F27" s="1532" t="s">
        <v>344</v>
      </c>
      <c r="G27" s="1668" t="s">
        <v>2827</v>
      </c>
      <c r="H27" s="257"/>
    </row>
    <row r="28" spans="1:7" ht="13.5" customHeight="1" thickBot="1">
      <c r="A28" s="1895" t="s">
        <v>621</v>
      </c>
      <c r="B28" s="1890">
        <f aca="true" t="shared" si="1" ref="B28:G28">SUM(B30:B38)</f>
        <v>491</v>
      </c>
      <c r="C28" s="1879">
        <f t="shared" si="1"/>
        <v>566</v>
      </c>
      <c r="D28" s="1879">
        <f t="shared" si="1"/>
        <v>401</v>
      </c>
      <c r="E28" s="1880">
        <f t="shared" si="1"/>
        <v>416</v>
      </c>
      <c r="F28" s="1879">
        <f t="shared" si="1"/>
        <v>414</v>
      </c>
      <c r="G28" s="1881">
        <f t="shared" si="1"/>
        <v>433</v>
      </c>
    </row>
    <row r="29" spans="1:7" ht="72" customHeight="1">
      <c r="A29" s="1896" t="s">
        <v>742</v>
      </c>
      <c r="B29" s="1897" t="s">
        <v>2962</v>
      </c>
      <c r="C29" s="1898" t="s">
        <v>2962</v>
      </c>
      <c r="D29" s="1899" t="s">
        <v>2964</v>
      </c>
      <c r="E29" s="1844" t="s">
        <v>2965</v>
      </c>
      <c r="F29" s="1900" t="s">
        <v>2965</v>
      </c>
      <c r="G29" s="1901" t="s">
        <v>2965</v>
      </c>
    </row>
    <row r="30" spans="1:7" ht="21.75" customHeight="1">
      <c r="A30" s="1893" t="s">
        <v>743</v>
      </c>
      <c r="B30" s="1891">
        <v>42</v>
      </c>
      <c r="C30" s="1885">
        <v>61</v>
      </c>
      <c r="D30" s="1885">
        <v>28</v>
      </c>
      <c r="E30" s="1839">
        <v>37</v>
      </c>
      <c r="F30" s="1839">
        <v>40</v>
      </c>
      <c r="G30" s="1888">
        <v>35</v>
      </c>
    </row>
    <row r="31" spans="1:7" ht="21.75" customHeight="1">
      <c r="A31" s="312" t="s">
        <v>744</v>
      </c>
      <c r="B31" s="1836">
        <v>89</v>
      </c>
      <c r="C31" s="1837">
        <v>83</v>
      </c>
      <c r="D31" s="1837">
        <v>44</v>
      </c>
      <c r="E31" s="1838">
        <v>41</v>
      </c>
      <c r="F31" s="1838">
        <v>52</v>
      </c>
      <c r="G31" s="1886">
        <v>49</v>
      </c>
    </row>
    <row r="32" spans="1:7" ht="21.75" customHeight="1">
      <c r="A32" s="312" t="s">
        <v>745</v>
      </c>
      <c r="B32" s="2959">
        <v>63</v>
      </c>
      <c r="C32" s="2960">
        <v>79</v>
      </c>
      <c r="D32" s="2960">
        <v>90</v>
      </c>
      <c r="E32" s="2961">
        <v>87</v>
      </c>
      <c r="F32" s="1838">
        <v>42</v>
      </c>
      <c r="G32" s="1886">
        <v>49</v>
      </c>
    </row>
    <row r="33" spans="1:7" ht="21.75" customHeight="1">
      <c r="A33" s="312" t="s">
        <v>746</v>
      </c>
      <c r="B33" s="2959"/>
      <c r="C33" s="2960"/>
      <c r="D33" s="2960"/>
      <c r="E33" s="2961"/>
      <c r="F33" s="1838">
        <v>59</v>
      </c>
      <c r="G33" s="1886">
        <v>69</v>
      </c>
    </row>
    <row r="34" spans="1:7" ht="21.75" customHeight="1">
      <c r="A34" s="312" t="s">
        <v>747</v>
      </c>
      <c r="B34" s="1836">
        <v>26</v>
      </c>
      <c r="C34" s="1837">
        <v>34</v>
      </c>
      <c r="D34" s="1837">
        <v>32</v>
      </c>
      <c r="E34" s="1838">
        <v>49</v>
      </c>
      <c r="F34" s="1838">
        <v>28</v>
      </c>
      <c r="G34" s="1886">
        <v>42</v>
      </c>
    </row>
    <row r="35" spans="1:7" ht="21.75" customHeight="1">
      <c r="A35" s="312" t="s">
        <v>748</v>
      </c>
      <c r="B35" s="1836">
        <v>65</v>
      </c>
      <c r="C35" s="1837">
        <v>104</v>
      </c>
      <c r="D35" s="1837">
        <v>65</v>
      </c>
      <c r="E35" s="1838">
        <v>57</v>
      </c>
      <c r="F35" s="1838">
        <v>57</v>
      </c>
      <c r="G35" s="1886">
        <v>67</v>
      </c>
    </row>
    <row r="36" spans="1:7" ht="21.75" customHeight="1">
      <c r="A36" s="312" t="s">
        <v>749</v>
      </c>
      <c r="B36" s="2962">
        <v>103</v>
      </c>
      <c r="C36" s="2963">
        <v>115</v>
      </c>
      <c r="D36" s="2963">
        <v>91</v>
      </c>
      <c r="E36" s="2961">
        <v>93</v>
      </c>
      <c r="F36" s="1838">
        <v>33</v>
      </c>
      <c r="G36" s="1887">
        <v>29</v>
      </c>
    </row>
    <row r="37" spans="1:7" ht="21.75" customHeight="1">
      <c r="A37" s="312" t="s">
        <v>750</v>
      </c>
      <c r="B37" s="2962"/>
      <c r="C37" s="2963"/>
      <c r="D37" s="2963"/>
      <c r="E37" s="2961"/>
      <c r="F37" s="1838">
        <v>63</v>
      </c>
      <c r="G37" s="1886">
        <v>65</v>
      </c>
    </row>
    <row r="38" spans="1:7" ht="21.75" customHeight="1" thickBot="1">
      <c r="A38" s="1894" t="s">
        <v>751</v>
      </c>
      <c r="B38" s="1892">
        <v>103</v>
      </c>
      <c r="C38" s="1882">
        <v>90</v>
      </c>
      <c r="D38" s="1882">
        <v>51</v>
      </c>
      <c r="E38" s="1883">
        <v>52</v>
      </c>
      <c r="F38" s="1883">
        <v>40</v>
      </c>
      <c r="G38" s="1884">
        <v>28</v>
      </c>
    </row>
    <row r="39" spans="1:7" ht="13.5">
      <c r="A39" s="224" t="s">
        <v>2968</v>
      </c>
      <c r="B39" s="423"/>
      <c r="C39" s="423"/>
      <c r="D39" s="423"/>
      <c r="E39" s="431"/>
      <c r="F39" s="423"/>
      <c r="G39" s="1768" t="s">
        <v>2963</v>
      </c>
    </row>
    <row r="40" spans="5:7" ht="13.5">
      <c r="E40" s="430"/>
      <c r="G40" s="1765"/>
    </row>
  </sheetData>
  <sheetProtection/>
  <mergeCells count="14">
    <mergeCell ref="B32:B33"/>
    <mergeCell ref="C32:C33"/>
    <mergeCell ref="D32:D33"/>
    <mergeCell ref="E32:E33"/>
    <mergeCell ref="B36:B37"/>
    <mergeCell ref="C36:C37"/>
    <mergeCell ref="D36:D37"/>
    <mergeCell ref="E36:E37"/>
    <mergeCell ref="A19:A20"/>
    <mergeCell ref="A4:A5"/>
    <mergeCell ref="A7:A8"/>
    <mergeCell ref="A10:A11"/>
    <mergeCell ref="A13:A14"/>
    <mergeCell ref="A16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&amp;C-45-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D21" sqref="D21:E21"/>
    </sheetView>
  </sheetViews>
  <sheetFormatPr defaultColWidth="6.625" defaultRowHeight="16.5" customHeight="1"/>
  <cols>
    <col min="1" max="1" width="14.875" style="2132" customWidth="1"/>
    <col min="2" max="7" width="12.125" style="2132" customWidth="1"/>
    <col min="8" max="251" width="6.625" style="2133" customWidth="1"/>
    <col min="252" max="16384" width="6.625" style="2133" customWidth="1"/>
  </cols>
  <sheetData>
    <row r="1" spans="1:5" ht="17.25">
      <c r="A1" s="2129" t="s">
        <v>3192</v>
      </c>
      <c r="B1" s="2130"/>
      <c r="C1" s="2130"/>
      <c r="D1" s="2130"/>
      <c r="E1" s="2131"/>
    </row>
    <row r="2" spans="1:7" ht="12.75" thickBot="1">
      <c r="A2" s="2133"/>
      <c r="B2" s="2134"/>
      <c r="C2" s="2134"/>
      <c r="D2" s="2134"/>
      <c r="G2" s="2134" t="s">
        <v>3193</v>
      </c>
    </row>
    <row r="3" spans="1:7" ht="24.75" customHeight="1">
      <c r="A3" s="2966" t="s">
        <v>3194</v>
      </c>
      <c r="B3" s="2968" t="s">
        <v>3195</v>
      </c>
      <c r="C3" s="2969"/>
      <c r="D3" s="2969"/>
      <c r="E3" s="2969"/>
      <c r="F3" s="2969"/>
      <c r="G3" s="2969"/>
    </row>
    <row r="4" spans="1:9" ht="24.75" customHeight="1" thickBot="1">
      <c r="A4" s="2967"/>
      <c r="B4" s="2970" t="s">
        <v>3196</v>
      </c>
      <c r="C4" s="2971"/>
      <c r="D4" s="2971" t="s">
        <v>3197</v>
      </c>
      <c r="E4" s="2971"/>
      <c r="F4" s="2971" t="s">
        <v>3198</v>
      </c>
      <c r="G4" s="2972"/>
      <c r="H4" s="2132"/>
      <c r="I4" s="2132"/>
    </row>
    <row r="5" spans="1:9" ht="24.75" customHeight="1">
      <c r="A5" s="2135" t="s">
        <v>3199</v>
      </c>
      <c r="B5" s="2964">
        <v>28648</v>
      </c>
      <c r="C5" s="2965"/>
      <c r="D5" s="2965">
        <v>161315</v>
      </c>
      <c r="E5" s="2965"/>
      <c r="F5" s="2965">
        <v>2235</v>
      </c>
      <c r="G5" s="2965"/>
      <c r="H5" s="2132"/>
      <c r="I5" s="2132"/>
    </row>
    <row r="6" spans="1:9" ht="24.75" customHeight="1">
      <c r="A6" s="2135" t="s">
        <v>3200</v>
      </c>
      <c r="B6" s="2964">
        <v>29385</v>
      </c>
      <c r="C6" s="2965"/>
      <c r="D6" s="2965">
        <v>164765</v>
      </c>
      <c r="E6" s="2965"/>
      <c r="F6" s="2965">
        <v>2236</v>
      </c>
      <c r="G6" s="2965"/>
      <c r="H6" s="2132"/>
      <c r="I6" s="2132"/>
    </row>
    <row r="7" spans="1:9" ht="24.75" customHeight="1">
      <c r="A7" s="2135" t="s">
        <v>3201</v>
      </c>
      <c r="B7" s="2964">
        <v>41156</v>
      </c>
      <c r="C7" s="2965"/>
      <c r="D7" s="2965">
        <v>231755</v>
      </c>
      <c r="E7" s="2965"/>
      <c r="F7" s="2965">
        <v>2969</v>
      </c>
      <c r="G7" s="2965"/>
      <c r="H7" s="2136"/>
      <c r="I7" s="2132"/>
    </row>
    <row r="8" spans="1:9" ht="24.75" customHeight="1">
      <c r="A8" s="2135" t="s">
        <v>3202</v>
      </c>
      <c r="B8" s="2964">
        <v>43045</v>
      </c>
      <c r="C8" s="2965"/>
      <c r="D8" s="2965">
        <v>242455</v>
      </c>
      <c r="E8" s="2965"/>
      <c r="F8" s="2965">
        <v>3502</v>
      </c>
      <c r="G8" s="2965"/>
      <c r="H8" s="2136"/>
      <c r="I8" s="2132"/>
    </row>
    <row r="9" spans="1:9" ht="24.75" customHeight="1">
      <c r="A9" s="2137" t="s">
        <v>63</v>
      </c>
      <c r="B9" s="2964">
        <v>54684</v>
      </c>
      <c r="C9" s="2965"/>
      <c r="D9" s="2965">
        <v>307585</v>
      </c>
      <c r="E9" s="2965"/>
      <c r="F9" s="2965">
        <v>3522</v>
      </c>
      <c r="G9" s="2965"/>
      <c r="H9" s="2132"/>
      <c r="I9" s="2132"/>
    </row>
    <row r="10" spans="1:9" ht="24.75" customHeight="1">
      <c r="A10" s="2137" t="s">
        <v>3203</v>
      </c>
      <c r="B10" s="2964">
        <v>56175</v>
      </c>
      <c r="C10" s="2965"/>
      <c r="D10" s="2965">
        <v>355700</v>
      </c>
      <c r="E10" s="2965"/>
      <c r="F10" s="2965">
        <v>3362</v>
      </c>
      <c r="G10" s="2965"/>
      <c r="H10" s="2136"/>
      <c r="I10" s="2132"/>
    </row>
    <row r="11" spans="1:9" ht="24.75" customHeight="1">
      <c r="A11" s="2137" t="s">
        <v>3204</v>
      </c>
      <c r="B11" s="2964">
        <v>55637</v>
      </c>
      <c r="C11" s="2965"/>
      <c r="D11" s="2965">
        <v>360170</v>
      </c>
      <c r="E11" s="2965"/>
      <c r="F11" s="2965">
        <v>3231</v>
      </c>
      <c r="G11" s="2965"/>
      <c r="H11" s="2136"/>
      <c r="I11" s="2132"/>
    </row>
    <row r="12" spans="1:9" ht="24.75" customHeight="1">
      <c r="A12" s="2135" t="s">
        <v>3205</v>
      </c>
      <c r="B12" s="2973">
        <v>55251</v>
      </c>
      <c r="C12" s="2974"/>
      <c r="D12" s="2975">
        <v>359335</v>
      </c>
      <c r="E12" s="2974"/>
      <c r="F12" s="2975">
        <v>3228</v>
      </c>
      <c r="G12" s="2974"/>
      <c r="H12" s="2136"/>
      <c r="I12" s="2132"/>
    </row>
    <row r="13" spans="1:8" ht="24.75" customHeight="1" thickBot="1">
      <c r="A13" s="2138" t="s">
        <v>3206</v>
      </c>
      <c r="B13" s="2976">
        <v>9488</v>
      </c>
      <c r="C13" s="2977"/>
      <c r="D13" s="2978">
        <v>61660</v>
      </c>
      <c r="E13" s="2977"/>
      <c r="F13" s="2978">
        <v>3207</v>
      </c>
      <c r="G13" s="2977"/>
      <c r="H13" s="2139"/>
    </row>
    <row r="14" spans="1:7" ht="15" customHeight="1">
      <c r="A14" s="2140" t="s">
        <v>3430</v>
      </c>
      <c r="B14" s="2141"/>
      <c r="C14" s="2141"/>
      <c r="D14" s="2141"/>
      <c r="G14" s="2142" t="s">
        <v>753</v>
      </c>
    </row>
    <row r="15" spans="1:7" ht="12">
      <c r="A15" s="2133"/>
      <c r="B15" s="2141"/>
      <c r="C15" s="2141"/>
      <c r="D15" s="2141"/>
      <c r="G15" s="2134"/>
    </row>
    <row r="17" spans="1:5" ht="17.25">
      <c r="A17" s="2129" t="s">
        <v>2387</v>
      </c>
      <c r="B17" s="2130"/>
      <c r="C17" s="2130"/>
      <c r="D17" s="2130"/>
      <c r="E17" s="2131"/>
    </row>
    <row r="18" spans="1:7" ht="12.75" thickBot="1">
      <c r="A18" s="2133"/>
      <c r="B18" s="2134"/>
      <c r="C18" s="2134"/>
      <c r="D18" s="2134"/>
      <c r="G18" s="2134" t="s">
        <v>3207</v>
      </c>
    </row>
    <row r="19" spans="1:7" ht="24.75" customHeight="1">
      <c r="A19" s="2966" t="s">
        <v>3208</v>
      </c>
      <c r="B19" s="2968" t="s">
        <v>3209</v>
      </c>
      <c r="C19" s="2969"/>
      <c r="D19" s="2969"/>
      <c r="E19" s="2969"/>
      <c r="F19" s="2969"/>
      <c r="G19" s="2969"/>
    </row>
    <row r="20" spans="1:9" ht="24.75" customHeight="1" thickBot="1">
      <c r="A20" s="2967"/>
      <c r="B20" s="2970" t="s">
        <v>3210</v>
      </c>
      <c r="C20" s="2971"/>
      <c r="D20" s="2971" t="s">
        <v>3211</v>
      </c>
      <c r="E20" s="2971"/>
      <c r="F20" s="2971" t="s">
        <v>3212</v>
      </c>
      <c r="G20" s="2972"/>
      <c r="H20" s="2132"/>
      <c r="I20" s="2132"/>
    </row>
    <row r="21" spans="1:9" ht="24.75" customHeight="1">
      <c r="A21" s="2164" t="s">
        <v>3213</v>
      </c>
      <c r="B21" s="2964">
        <v>59153</v>
      </c>
      <c r="C21" s="2965"/>
      <c r="D21" s="2965">
        <v>768989</v>
      </c>
      <c r="E21" s="2965"/>
      <c r="F21" s="2965">
        <v>4447</v>
      </c>
      <c r="G21" s="2965"/>
      <c r="H21" s="2132"/>
      <c r="I21" s="2132"/>
    </row>
    <row r="22" spans="1:8" ht="24.75" customHeight="1">
      <c r="A22" s="2165" t="s">
        <v>3214</v>
      </c>
      <c r="B22" s="2973">
        <v>46460</v>
      </c>
      <c r="C22" s="2974"/>
      <c r="D22" s="2975">
        <v>603980</v>
      </c>
      <c r="E22" s="2974"/>
      <c r="F22" s="2975">
        <v>4316</v>
      </c>
      <c r="G22" s="2974"/>
      <c r="H22" s="2139"/>
    </row>
    <row r="23" spans="1:8" ht="24.75" customHeight="1" thickBot="1">
      <c r="A23" s="2166" t="s">
        <v>3215</v>
      </c>
      <c r="B23" s="2976">
        <v>23308</v>
      </c>
      <c r="C23" s="2977"/>
      <c r="D23" s="2978">
        <v>260810</v>
      </c>
      <c r="E23" s="2977"/>
      <c r="F23" s="2978">
        <v>3401</v>
      </c>
      <c r="G23" s="2977"/>
      <c r="H23" s="2139"/>
    </row>
    <row r="24" spans="1:7" ht="15" customHeight="1">
      <c r="A24" s="2237" t="s">
        <v>3216</v>
      </c>
      <c r="G24" s="2144" t="s">
        <v>3331</v>
      </c>
    </row>
    <row r="25" spans="1:7" ht="15" customHeight="1">
      <c r="A25" s="2143"/>
      <c r="G25" s="2145"/>
    </row>
    <row r="26" ht="12"/>
    <row r="28" spans="1:7" s="2149" customFormat="1" ht="17.25">
      <c r="A28" s="2146" t="s">
        <v>2388</v>
      </c>
      <c r="B28" s="2147"/>
      <c r="C28" s="2147"/>
      <c r="D28" s="2147"/>
      <c r="E28" s="2147"/>
      <c r="F28" s="2147"/>
      <c r="G28" s="2148"/>
    </row>
    <row r="29" spans="1:7" s="2149" customFormat="1" ht="14.25" thickBot="1">
      <c r="A29" s="2148"/>
      <c r="B29" s="2147"/>
      <c r="C29" s="2147"/>
      <c r="D29" s="2147"/>
      <c r="E29" s="2147"/>
      <c r="F29" s="2147"/>
      <c r="G29" s="2150" t="s">
        <v>754</v>
      </c>
    </row>
    <row r="30" spans="1:7" s="2149" customFormat="1" ht="24.75" customHeight="1" thickBot="1">
      <c r="A30" s="2151" t="s">
        <v>2967</v>
      </c>
      <c r="B30" s="2152" t="s">
        <v>755</v>
      </c>
      <c r="C30" s="2153">
        <v>16</v>
      </c>
      <c r="D30" s="2154">
        <v>18</v>
      </c>
      <c r="E30" s="2153">
        <v>20</v>
      </c>
      <c r="F30" s="2154">
        <v>22</v>
      </c>
      <c r="G30" s="2155">
        <v>23</v>
      </c>
    </row>
    <row r="31" spans="1:7" s="2149" customFormat="1" ht="24.75" customHeight="1">
      <c r="A31" s="2156" t="s">
        <v>756</v>
      </c>
      <c r="B31" s="2240">
        <v>2792</v>
      </c>
      <c r="C31" s="2241">
        <v>2756</v>
      </c>
      <c r="D31" s="2242">
        <v>2560</v>
      </c>
      <c r="E31" s="2241">
        <v>1817</v>
      </c>
      <c r="F31" s="2242">
        <v>2199</v>
      </c>
      <c r="G31" s="2241">
        <v>2280</v>
      </c>
    </row>
    <row r="32" spans="1:8" s="2149" customFormat="1" ht="24.75" customHeight="1" thickBot="1">
      <c r="A32" s="2157" t="s">
        <v>757</v>
      </c>
      <c r="B32" s="2158">
        <v>114224000</v>
      </c>
      <c r="C32" s="2159">
        <v>107443735</v>
      </c>
      <c r="D32" s="2159">
        <v>103098685</v>
      </c>
      <c r="E32" s="2210">
        <v>90871147</v>
      </c>
      <c r="F32" s="2210">
        <v>82383285</v>
      </c>
      <c r="G32" s="2210">
        <v>81542521</v>
      </c>
      <c r="H32" s="2160"/>
    </row>
    <row r="33" spans="1:7" s="2149" customFormat="1" ht="15" customHeight="1">
      <c r="A33" s="2238" t="s">
        <v>3217</v>
      </c>
      <c r="B33" s="2161"/>
      <c r="C33" s="2161"/>
      <c r="D33" s="2161"/>
      <c r="E33" s="2162"/>
      <c r="F33" s="2161"/>
      <c r="G33" s="2239" t="s">
        <v>3331</v>
      </c>
    </row>
    <row r="34" ht="12">
      <c r="G34" s="2145"/>
    </row>
    <row r="35" ht="12">
      <c r="G35" s="2163"/>
    </row>
  </sheetData>
  <sheetProtection/>
  <mergeCells count="46">
    <mergeCell ref="B22:C22"/>
    <mergeCell ref="D22:E22"/>
    <mergeCell ref="F22:G22"/>
    <mergeCell ref="B23:C23"/>
    <mergeCell ref="D23:E23"/>
    <mergeCell ref="F23:G23"/>
    <mergeCell ref="A19:A20"/>
    <mergeCell ref="B19:G19"/>
    <mergeCell ref="B20:C20"/>
    <mergeCell ref="D20:E20"/>
    <mergeCell ref="F20:G20"/>
    <mergeCell ref="B21:C21"/>
    <mergeCell ref="D21:E21"/>
    <mergeCell ref="F21:G21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5:C5"/>
    <mergeCell ref="D5:E5"/>
    <mergeCell ref="F5:G5"/>
    <mergeCell ref="A3:A4"/>
    <mergeCell ref="B3:G3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L21" sqref="L21"/>
    </sheetView>
  </sheetViews>
  <sheetFormatPr defaultColWidth="9.00390625" defaultRowHeight="13.5"/>
  <cols>
    <col min="1" max="1" width="8.625" style="81" customWidth="1"/>
    <col min="2" max="2" width="7.00390625" style="68" customWidth="1"/>
    <col min="3" max="3" width="8.625" style="68" customWidth="1"/>
    <col min="4" max="4" width="6.125" style="68" customWidth="1"/>
    <col min="5" max="5" width="8.625" style="68" customWidth="1"/>
    <col min="6" max="6" width="6.125" style="68" customWidth="1"/>
    <col min="7" max="7" width="8.625" style="68" customWidth="1"/>
    <col min="8" max="8" width="6.125" style="68" customWidth="1"/>
    <col min="9" max="9" width="8.625" style="68" customWidth="1"/>
    <col min="10" max="10" width="6.125" style="68" customWidth="1"/>
    <col min="11" max="11" width="8.625" style="68" customWidth="1"/>
    <col min="12" max="12" width="6.125" style="81" customWidth="1"/>
    <col min="13" max="13" width="6.625" style="81" customWidth="1"/>
  </cols>
  <sheetData>
    <row r="1" spans="1:3" ht="17.25">
      <c r="A1" s="232" t="s">
        <v>1717</v>
      </c>
      <c r="B1" s="233"/>
      <c r="C1" s="233"/>
    </row>
    <row r="2" spans="2:12" ht="14.25" thickBot="1">
      <c r="B2" s="81"/>
      <c r="C2" s="81"/>
      <c r="J2" s="6"/>
      <c r="K2" s="6"/>
      <c r="L2" s="1777" t="s">
        <v>371</v>
      </c>
    </row>
    <row r="3" spans="1:12" ht="14.25" thickBot="1">
      <c r="A3" s="2581" t="s">
        <v>372</v>
      </c>
      <c r="B3" s="2581"/>
      <c r="C3" s="2581"/>
      <c r="D3" s="2581"/>
      <c r="E3" s="2581"/>
      <c r="F3" s="2582"/>
      <c r="G3" s="2571" t="s">
        <v>373</v>
      </c>
      <c r="H3" s="2572"/>
      <c r="I3" s="2573"/>
      <c r="J3" s="2574" t="s">
        <v>374</v>
      </c>
      <c r="K3" s="2572"/>
      <c r="L3" s="2572"/>
    </row>
    <row r="4" spans="1:13" ht="19.5" customHeight="1">
      <c r="A4" s="2575" t="s">
        <v>375</v>
      </c>
      <c r="B4" s="2575"/>
      <c r="C4" s="2575"/>
      <c r="D4" s="2575"/>
      <c r="E4" s="2575"/>
      <c r="F4" s="2576"/>
      <c r="G4" s="2577">
        <v>7181</v>
      </c>
      <c r="H4" s="2578"/>
      <c r="I4" s="2186"/>
      <c r="J4" s="2187"/>
      <c r="K4" s="2188">
        <f>G4/15890*100</f>
        <v>45.1919446192574</v>
      </c>
      <c r="L4" s="236"/>
      <c r="M4" s="237"/>
    </row>
    <row r="5" spans="1:12" ht="19.5" customHeight="1">
      <c r="A5" s="2569" t="s">
        <v>376</v>
      </c>
      <c r="B5" s="2569"/>
      <c r="C5" s="2569"/>
      <c r="D5" s="2569"/>
      <c r="E5" s="2569"/>
      <c r="F5" s="2570"/>
      <c r="G5" s="2579">
        <v>475</v>
      </c>
      <c r="H5" s="2580"/>
      <c r="I5" s="2189"/>
      <c r="J5" s="241"/>
      <c r="K5" s="1734">
        <f>G5/15890*100</f>
        <v>2.9893014474512274</v>
      </c>
      <c r="L5" s="239"/>
    </row>
    <row r="6" spans="1:13" ht="19.5" customHeight="1">
      <c r="A6" s="676"/>
      <c r="B6" s="2563" t="s">
        <v>377</v>
      </c>
      <c r="C6" s="2563"/>
      <c r="D6" s="2563"/>
      <c r="E6" s="2563"/>
      <c r="F6" s="2564"/>
      <c r="G6" s="2565">
        <v>60</v>
      </c>
      <c r="H6" s="2566"/>
      <c r="I6" s="24"/>
      <c r="J6" s="241"/>
      <c r="K6" s="1734">
        <f>G6/15890*100</f>
        <v>0.3775959723096287</v>
      </c>
      <c r="L6" s="239"/>
      <c r="M6" s="242"/>
    </row>
    <row r="7" spans="1:12" ht="19.5" customHeight="1">
      <c r="A7" s="676"/>
      <c r="B7" s="2563" t="s">
        <v>378</v>
      </c>
      <c r="C7" s="2563"/>
      <c r="D7" s="2563"/>
      <c r="E7" s="2563"/>
      <c r="F7" s="2564"/>
      <c r="G7" s="2565">
        <v>13</v>
      </c>
      <c r="H7" s="2566"/>
      <c r="I7" s="24"/>
      <c r="J7" s="241"/>
      <c r="K7" s="1734">
        <f aca="true" t="shared" si="0" ref="K7:K17">G7/15890*100</f>
        <v>0.08181246066708621</v>
      </c>
      <c r="L7" s="239"/>
    </row>
    <row r="8" spans="1:12" ht="19.5" customHeight="1">
      <c r="A8" s="676"/>
      <c r="B8" s="2563" t="s">
        <v>379</v>
      </c>
      <c r="C8" s="2563"/>
      <c r="D8" s="2563"/>
      <c r="E8" s="2563"/>
      <c r="F8" s="2564"/>
      <c r="G8" s="2565">
        <v>56</v>
      </c>
      <c r="H8" s="2566"/>
      <c r="I8" s="24"/>
      <c r="J8" s="241"/>
      <c r="K8" s="1734">
        <f t="shared" si="0"/>
        <v>0.3524229074889868</v>
      </c>
      <c r="L8" s="239"/>
    </row>
    <row r="9" spans="1:12" ht="19.5" customHeight="1">
      <c r="A9" s="676"/>
      <c r="B9" s="2563" t="s">
        <v>380</v>
      </c>
      <c r="C9" s="2563"/>
      <c r="D9" s="2563"/>
      <c r="E9" s="2563"/>
      <c r="F9" s="2564"/>
      <c r="G9" s="2565">
        <v>120</v>
      </c>
      <c r="H9" s="2566"/>
      <c r="I9" s="24"/>
      <c r="J9" s="241"/>
      <c r="K9" s="1734">
        <f t="shared" si="0"/>
        <v>0.7551919446192574</v>
      </c>
      <c r="L9" s="239"/>
    </row>
    <row r="10" spans="1:12" ht="19.5" customHeight="1">
      <c r="A10" s="1492"/>
      <c r="B10" s="2563" t="s">
        <v>381</v>
      </c>
      <c r="C10" s="2563"/>
      <c r="D10" s="2563"/>
      <c r="E10" s="2563"/>
      <c r="F10" s="2564"/>
      <c r="G10" s="2565">
        <v>19</v>
      </c>
      <c r="H10" s="2566"/>
      <c r="I10" s="24"/>
      <c r="J10" s="241"/>
      <c r="K10" s="1734">
        <f t="shared" si="0"/>
        <v>0.11957205789804909</v>
      </c>
      <c r="L10" s="239"/>
    </row>
    <row r="11" spans="1:12" ht="19.5" customHeight="1">
      <c r="A11" s="676"/>
      <c r="B11" s="2563" t="s">
        <v>382</v>
      </c>
      <c r="C11" s="2563"/>
      <c r="D11" s="2563"/>
      <c r="E11" s="2563"/>
      <c r="F11" s="2564"/>
      <c r="G11" s="2567" t="s">
        <v>3396</v>
      </c>
      <c r="H11" s="2568"/>
      <c r="I11" s="24"/>
      <c r="J11" s="241"/>
      <c r="K11" s="2440" t="s">
        <v>3397</v>
      </c>
      <c r="L11" s="239"/>
    </row>
    <row r="12" spans="1:13" ht="19.5" customHeight="1">
      <c r="A12" s="676"/>
      <c r="B12" s="2563" t="s">
        <v>383</v>
      </c>
      <c r="C12" s="2563"/>
      <c r="D12" s="2563"/>
      <c r="E12" s="2563"/>
      <c r="F12" s="2564"/>
      <c r="G12" s="2565">
        <v>28</v>
      </c>
      <c r="H12" s="2566"/>
      <c r="I12" s="24"/>
      <c r="J12" s="241"/>
      <c r="K12" s="1734">
        <f t="shared" si="0"/>
        <v>0.1762114537444934</v>
      </c>
      <c r="L12" s="239"/>
      <c r="M12" s="224"/>
    </row>
    <row r="13" spans="1:12" ht="19.5" customHeight="1">
      <c r="A13" s="676"/>
      <c r="B13" s="2563" t="s">
        <v>384</v>
      </c>
      <c r="C13" s="2563"/>
      <c r="D13" s="2563"/>
      <c r="E13" s="2563"/>
      <c r="F13" s="2564"/>
      <c r="G13" s="2567" t="s">
        <v>3396</v>
      </c>
      <c r="H13" s="2568"/>
      <c r="I13" s="24"/>
      <c r="J13" s="241"/>
      <c r="K13" s="2440" t="s">
        <v>3397</v>
      </c>
      <c r="L13" s="239"/>
    </row>
    <row r="14" spans="1:12" ht="19.5" customHeight="1">
      <c r="A14" s="676"/>
      <c r="B14" s="2563" t="s">
        <v>385</v>
      </c>
      <c r="C14" s="2563"/>
      <c r="D14" s="2563"/>
      <c r="E14" s="2563"/>
      <c r="F14" s="2564"/>
      <c r="G14" s="2565">
        <v>90</v>
      </c>
      <c r="H14" s="2566"/>
      <c r="I14" s="24"/>
      <c r="J14" s="241"/>
      <c r="K14" s="1734">
        <f t="shared" si="0"/>
        <v>0.5663939584644431</v>
      </c>
      <c r="L14" s="239"/>
    </row>
    <row r="15" spans="1:12" ht="19.5" customHeight="1">
      <c r="A15" s="676"/>
      <c r="B15" s="2563" t="s">
        <v>386</v>
      </c>
      <c r="C15" s="2563"/>
      <c r="D15" s="2563"/>
      <c r="E15" s="2563"/>
      <c r="F15" s="2564"/>
      <c r="G15" s="2565">
        <v>89</v>
      </c>
      <c r="H15" s="2566"/>
      <c r="I15" s="24"/>
      <c r="J15" s="241"/>
      <c r="K15" s="1734">
        <f t="shared" si="0"/>
        <v>0.5601006922592825</v>
      </c>
      <c r="L15" s="239"/>
    </row>
    <row r="16" spans="1:12" ht="19.5" customHeight="1">
      <c r="A16" s="676"/>
      <c r="B16" s="2563" t="s">
        <v>387</v>
      </c>
      <c r="C16" s="2563"/>
      <c r="D16" s="2563"/>
      <c r="E16" s="2563"/>
      <c r="F16" s="2564"/>
      <c r="G16" s="2567" t="s">
        <v>3396</v>
      </c>
      <c r="H16" s="2568"/>
      <c r="I16" s="24"/>
      <c r="J16" s="241"/>
      <c r="K16" s="2440" t="s">
        <v>3397</v>
      </c>
      <c r="L16" s="239"/>
    </row>
    <row r="17" spans="1:12" ht="19.5" customHeight="1">
      <c r="A17" s="2569" t="s">
        <v>388</v>
      </c>
      <c r="B17" s="2569"/>
      <c r="C17" s="2569"/>
      <c r="D17" s="2569"/>
      <c r="E17" s="2569"/>
      <c r="F17" s="2570"/>
      <c r="G17" s="2565">
        <v>6706</v>
      </c>
      <c r="H17" s="2566"/>
      <c r="I17" s="2189"/>
      <c r="J17" s="241"/>
      <c r="K17" s="1734">
        <f t="shared" si="0"/>
        <v>42.20264317180617</v>
      </c>
      <c r="L17" s="239"/>
    </row>
    <row r="18" spans="1:12" ht="19.5" customHeight="1" thickBot="1">
      <c r="A18" s="65"/>
      <c r="B18" s="2559" t="s">
        <v>389</v>
      </c>
      <c r="C18" s="2559"/>
      <c r="D18" s="2559"/>
      <c r="E18" s="2559"/>
      <c r="F18" s="2560"/>
      <c r="G18" s="2561" t="s">
        <v>3396</v>
      </c>
      <c r="H18" s="2562"/>
      <c r="I18" s="244"/>
      <c r="J18" s="27"/>
      <c r="K18" s="2440" t="s">
        <v>3397</v>
      </c>
      <c r="L18" s="245"/>
    </row>
    <row r="19" spans="1:12" ht="13.5">
      <c r="A19" s="1806" t="s">
        <v>3296</v>
      </c>
      <c r="K19" s="791"/>
      <c r="L19" s="1740" t="s">
        <v>885</v>
      </c>
    </row>
  </sheetData>
  <sheetProtection/>
  <mergeCells count="33">
    <mergeCell ref="G3:I3"/>
    <mergeCell ref="J3:L3"/>
    <mergeCell ref="A4:F4"/>
    <mergeCell ref="G4:H4"/>
    <mergeCell ref="A5:F5"/>
    <mergeCell ref="G5:H5"/>
    <mergeCell ref="A3:F3"/>
    <mergeCell ref="B6:F6"/>
    <mergeCell ref="G6:H6"/>
    <mergeCell ref="B7:F7"/>
    <mergeCell ref="G7:H7"/>
    <mergeCell ref="B8:F8"/>
    <mergeCell ref="G8:H8"/>
    <mergeCell ref="B9:F9"/>
    <mergeCell ref="G9:H9"/>
    <mergeCell ref="B10:F10"/>
    <mergeCell ref="G10:H10"/>
    <mergeCell ref="B11:F11"/>
    <mergeCell ref="G11:H11"/>
    <mergeCell ref="B12:F12"/>
    <mergeCell ref="G12:H12"/>
    <mergeCell ref="B13:F13"/>
    <mergeCell ref="G13:H13"/>
    <mergeCell ref="B14:F14"/>
    <mergeCell ref="G14:H14"/>
    <mergeCell ref="B18:F18"/>
    <mergeCell ref="G18:H18"/>
    <mergeCell ref="B15:F15"/>
    <mergeCell ref="G15:H15"/>
    <mergeCell ref="B16:F16"/>
    <mergeCell ref="G16:H16"/>
    <mergeCell ref="A17:F17"/>
    <mergeCell ref="G17:H17"/>
  </mergeCells>
  <printOptions/>
  <pageMargins left="0.7" right="0.7" top="0.75" bottom="0.75" header="0.3" footer="0.3"/>
  <pageSetup horizontalDpi="600" verticalDpi="600" orientation="portrait" paperSize="9" r:id="rId1"/>
  <headerFooter>
    <oddFooter>&amp;C-5-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PageLayoutView="0" workbookViewId="0" topLeftCell="A25">
      <selection activeCell="T36" sqref="T36"/>
    </sheetView>
  </sheetViews>
  <sheetFormatPr defaultColWidth="6.625" defaultRowHeight="13.5"/>
  <cols>
    <col min="1" max="1" width="10.625" style="34" customWidth="1"/>
    <col min="2" max="2" width="6.75390625" style="34" customWidth="1"/>
    <col min="3" max="17" width="4.625" style="34" customWidth="1"/>
    <col min="18" max="18" width="3.25390625" style="34" customWidth="1"/>
    <col min="19" max="19" width="3.25390625" style="3" customWidth="1"/>
    <col min="20" max="21" width="3.25390625" style="34" customWidth="1"/>
    <col min="22" max="25" width="8.125" style="3" customWidth="1"/>
    <col min="26" max="16384" width="6.625" style="3" customWidth="1"/>
  </cols>
  <sheetData>
    <row r="1" spans="1:21" ht="21.75" customHeight="1">
      <c r="A1" s="1" t="s">
        <v>2389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2" ht="21.75" customHeight="1" thickBot="1">
      <c r="A2" s="65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6" t="s">
        <v>479</v>
      </c>
      <c r="R2" s="6"/>
      <c r="S2" s="6"/>
      <c r="T2" s="6"/>
      <c r="U2" s="6"/>
      <c r="V2" s="6"/>
    </row>
    <row r="3" spans="1:23" ht="21.75" customHeight="1" thickBot="1">
      <c r="A3" s="2979" t="s">
        <v>480</v>
      </c>
      <c r="B3" s="2979"/>
      <c r="C3" s="2980" t="s">
        <v>481</v>
      </c>
      <c r="D3" s="2981"/>
      <c r="E3" s="2982"/>
      <c r="F3" s="2983" t="s">
        <v>392</v>
      </c>
      <c r="G3" s="2572"/>
      <c r="H3" s="2984"/>
      <c r="I3" s="2983" t="s">
        <v>174</v>
      </c>
      <c r="J3" s="2572"/>
      <c r="K3" s="2984"/>
      <c r="L3" s="2983" t="s">
        <v>62</v>
      </c>
      <c r="M3" s="2572"/>
      <c r="N3" s="2984"/>
      <c r="O3" s="2983" t="s">
        <v>63</v>
      </c>
      <c r="P3" s="2572"/>
      <c r="Q3" s="2572"/>
      <c r="R3" s="173"/>
      <c r="S3" s="173"/>
      <c r="T3" s="173"/>
      <c r="U3" s="173"/>
      <c r="V3" s="173"/>
      <c r="W3" s="15"/>
    </row>
    <row r="4" spans="1:22" ht="21.75" customHeight="1">
      <c r="A4" s="2992" t="s">
        <v>482</v>
      </c>
      <c r="B4" s="2993"/>
      <c r="C4" s="2994">
        <v>7395</v>
      </c>
      <c r="D4" s="2995"/>
      <c r="E4" s="2995"/>
      <c r="F4" s="2995">
        <v>7218</v>
      </c>
      <c r="G4" s="2995"/>
      <c r="H4" s="2995"/>
      <c r="I4" s="2995">
        <v>7144</v>
      </c>
      <c r="J4" s="2995"/>
      <c r="K4" s="2995"/>
      <c r="L4" s="2995">
        <v>7080</v>
      </c>
      <c r="M4" s="2995"/>
      <c r="N4" s="2995"/>
      <c r="O4" s="2996">
        <v>7046</v>
      </c>
      <c r="P4" s="2997"/>
      <c r="Q4" s="2998"/>
      <c r="R4" s="314"/>
      <c r="S4" s="314"/>
      <c r="T4" s="314"/>
      <c r="U4" s="314"/>
      <c r="V4" s="203"/>
    </row>
    <row r="5" spans="1:22" ht="21.75" customHeight="1">
      <c r="A5" s="2985" t="s">
        <v>483</v>
      </c>
      <c r="B5" s="2986"/>
      <c r="C5" s="2987">
        <v>6540</v>
      </c>
      <c r="D5" s="2988"/>
      <c r="E5" s="2988"/>
      <c r="F5" s="2988">
        <v>6823</v>
      </c>
      <c r="G5" s="2988"/>
      <c r="H5" s="2988"/>
      <c r="I5" s="2988">
        <v>7085</v>
      </c>
      <c r="J5" s="2988"/>
      <c r="K5" s="2988"/>
      <c r="L5" s="2988">
        <v>7320</v>
      </c>
      <c r="M5" s="2988"/>
      <c r="N5" s="2988"/>
      <c r="O5" s="2989">
        <v>7545</v>
      </c>
      <c r="P5" s="2990"/>
      <c r="Q5" s="2991"/>
      <c r="R5" s="314"/>
      <c r="S5" s="314"/>
      <c r="T5" s="314"/>
      <c r="U5" s="314"/>
      <c r="V5" s="203"/>
    </row>
    <row r="6" spans="1:22" ht="21.75" customHeight="1" thickBot="1">
      <c r="A6" s="3001" t="s">
        <v>484</v>
      </c>
      <c r="B6" s="2886"/>
      <c r="C6" s="3002">
        <f>SUM(C4:C5)</f>
        <v>13935</v>
      </c>
      <c r="D6" s="3003"/>
      <c r="E6" s="3003"/>
      <c r="F6" s="3003">
        <f>SUM(F4:F5)</f>
        <v>14041</v>
      </c>
      <c r="G6" s="3003"/>
      <c r="H6" s="3003"/>
      <c r="I6" s="3003">
        <f>SUM(I4:I5)</f>
        <v>14229</v>
      </c>
      <c r="J6" s="3003"/>
      <c r="K6" s="3003"/>
      <c r="L6" s="3003">
        <f>SUM(L4:L5)</f>
        <v>14400</v>
      </c>
      <c r="M6" s="3003"/>
      <c r="N6" s="3003"/>
      <c r="O6" s="3004">
        <f>SUM(O4:O5)</f>
        <v>14591</v>
      </c>
      <c r="P6" s="3005"/>
      <c r="Q6" s="3006"/>
      <c r="R6" s="314"/>
      <c r="S6" s="314"/>
      <c r="T6" s="314"/>
      <c r="U6" s="314"/>
      <c r="V6" s="203"/>
    </row>
    <row r="7" spans="2:22" ht="21.75" customHeight="1" thickBo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93"/>
      <c r="P7" s="93"/>
      <c r="Q7" s="3"/>
      <c r="R7" s="42"/>
      <c r="S7" s="42"/>
      <c r="T7" s="6"/>
      <c r="U7" s="6"/>
      <c r="V7" s="6"/>
    </row>
    <row r="8" spans="1:23" ht="21.75" customHeight="1" thickBot="1">
      <c r="A8" s="2572" t="s">
        <v>480</v>
      </c>
      <c r="B8" s="2999"/>
      <c r="C8" s="3000" t="s">
        <v>485</v>
      </c>
      <c r="D8" s="2981"/>
      <c r="E8" s="2982"/>
      <c r="F8" s="2983" t="s">
        <v>127</v>
      </c>
      <c r="G8" s="2572"/>
      <c r="H8" s="2984"/>
      <c r="I8" s="2983" t="s">
        <v>424</v>
      </c>
      <c r="J8" s="2572"/>
      <c r="K8" s="2984"/>
      <c r="L8" s="2983" t="s">
        <v>176</v>
      </c>
      <c r="M8" s="2572"/>
      <c r="N8" s="2984"/>
      <c r="O8" s="2983" t="s">
        <v>425</v>
      </c>
      <c r="P8" s="2572"/>
      <c r="Q8" s="2572"/>
      <c r="R8" s="173"/>
      <c r="S8" s="173"/>
      <c r="T8" s="173"/>
      <c r="U8" s="173"/>
      <c r="V8" s="173"/>
      <c r="W8" s="15"/>
    </row>
    <row r="9" spans="1:22" ht="21.75" customHeight="1">
      <c r="A9" s="2992" t="s">
        <v>482</v>
      </c>
      <c r="B9" s="2993"/>
      <c r="C9" s="2994">
        <v>7015</v>
      </c>
      <c r="D9" s="2995"/>
      <c r="E9" s="2995"/>
      <c r="F9" s="2995">
        <v>7067</v>
      </c>
      <c r="G9" s="2995"/>
      <c r="H9" s="2995"/>
      <c r="I9" s="2995">
        <v>7071</v>
      </c>
      <c r="J9" s="2995"/>
      <c r="K9" s="2995"/>
      <c r="L9" s="2995">
        <v>6812</v>
      </c>
      <c r="M9" s="2995"/>
      <c r="N9" s="2995"/>
      <c r="O9" s="2996">
        <v>6961</v>
      </c>
      <c r="P9" s="2997"/>
      <c r="Q9" s="2998"/>
      <c r="R9" s="314"/>
      <c r="S9" s="314"/>
      <c r="T9" s="314"/>
      <c r="U9" s="314"/>
      <c r="V9" s="203"/>
    </row>
    <row r="10" spans="1:22" ht="21.75" customHeight="1">
      <c r="A10" s="2985" t="s">
        <v>483</v>
      </c>
      <c r="B10" s="2986"/>
      <c r="C10" s="2987">
        <v>7763</v>
      </c>
      <c r="D10" s="2988"/>
      <c r="E10" s="2988"/>
      <c r="F10" s="2988">
        <v>7957</v>
      </c>
      <c r="G10" s="2988"/>
      <c r="H10" s="2988"/>
      <c r="I10" s="2988">
        <v>8115</v>
      </c>
      <c r="J10" s="2988"/>
      <c r="K10" s="2988"/>
      <c r="L10" s="2988">
        <v>8291</v>
      </c>
      <c r="M10" s="2988"/>
      <c r="N10" s="2988"/>
      <c r="O10" s="2989">
        <v>8409</v>
      </c>
      <c r="P10" s="2990"/>
      <c r="Q10" s="2991"/>
      <c r="R10" s="314"/>
      <c r="S10" s="314"/>
      <c r="T10" s="314"/>
      <c r="U10" s="314"/>
      <c r="V10" s="203"/>
    </row>
    <row r="11" spans="1:22" ht="21.75" customHeight="1" thickBot="1">
      <c r="A11" s="3001" t="s">
        <v>484</v>
      </c>
      <c r="B11" s="2886"/>
      <c r="C11" s="3002">
        <f>SUM(C9:C10)</f>
        <v>14778</v>
      </c>
      <c r="D11" s="3003"/>
      <c r="E11" s="3003"/>
      <c r="F11" s="3003">
        <f>SUM(F9:F10)</f>
        <v>15024</v>
      </c>
      <c r="G11" s="3003"/>
      <c r="H11" s="3003"/>
      <c r="I11" s="3003">
        <f>SUM(I9:I10)</f>
        <v>15186</v>
      </c>
      <c r="J11" s="3003"/>
      <c r="K11" s="3003"/>
      <c r="L11" s="3003">
        <f>SUM(L9:L10)</f>
        <v>15103</v>
      </c>
      <c r="M11" s="3003"/>
      <c r="N11" s="3003"/>
      <c r="O11" s="3004">
        <v>15370</v>
      </c>
      <c r="P11" s="3005"/>
      <c r="Q11" s="3006"/>
      <c r="R11" s="314"/>
      <c r="S11" s="314"/>
      <c r="T11" s="314"/>
      <c r="U11" s="314"/>
      <c r="V11" s="203"/>
    </row>
    <row r="12" spans="2:22" ht="21.75" customHeight="1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2243" t="s">
        <v>486</v>
      </c>
      <c r="R12" s="42"/>
      <c r="S12" s="42"/>
      <c r="T12" s="42"/>
      <c r="U12" s="42"/>
      <c r="V12" s="6"/>
    </row>
    <row r="13" ht="21.75" customHeight="1"/>
    <row r="14" spans="1:24" ht="21.75" customHeight="1">
      <c r="A14" s="1" t="s">
        <v>2390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ht="21.75" customHeight="1" thickBot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 t="s">
        <v>487</v>
      </c>
      <c r="R15" s="6"/>
      <c r="S15" s="6"/>
      <c r="T15" s="6"/>
      <c r="U15" s="6"/>
      <c r="V15" s="6"/>
      <c r="W15" s="6"/>
      <c r="X15" s="6"/>
    </row>
    <row r="16" spans="1:24" ht="25.5" customHeight="1" thickBot="1">
      <c r="A16" s="2572" t="s">
        <v>488</v>
      </c>
      <c r="B16" s="2999"/>
      <c r="C16" s="2980" t="s">
        <v>481</v>
      </c>
      <c r="D16" s="2981"/>
      <c r="E16" s="2982"/>
      <c r="F16" s="2983" t="s">
        <v>392</v>
      </c>
      <c r="G16" s="2572"/>
      <c r="H16" s="2984"/>
      <c r="I16" s="2983" t="s">
        <v>174</v>
      </c>
      <c r="J16" s="2572"/>
      <c r="K16" s="2984"/>
      <c r="L16" s="2983" t="s">
        <v>62</v>
      </c>
      <c r="M16" s="2572"/>
      <c r="N16" s="2984"/>
      <c r="O16" s="2983" t="s">
        <v>63</v>
      </c>
      <c r="P16" s="2572"/>
      <c r="Q16" s="2572"/>
      <c r="R16" s="173"/>
      <c r="S16" s="173"/>
      <c r="T16" s="173"/>
      <c r="U16" s="173"/>
      <c r="V16" s="173"/>
      <c r="W16" s="315"/>
      <c r="X16" s="315"/>
    </row>
    <row r="17" spans="1:24" ht="25.5" customHeight="1">
      <c r="A17" s="3012" t="s">
        <v>489</v>
      </c>
      <c r="B17" s="3013"/>
      <c r="C17" s="3014">
        <v>373</v>
      </c>
      <c r="D17" s="3015"/>
      <c r="E17" s="3015"/>
      <c r="F17" s="3015">
        <v>366</v>
      </c>
      <c r="G17" s="3015"/>
      <c r="H17" s="3015"/>
      <c r="I17" s="3015">
        <v>337</v>
      </c>
      <c r="J17" s="3015"/>
      <c r="K17" s="3015"/>
      <c r="L17" s="3015">
        <v>301</v>
      </c>
      <c r="M17" s="3015"/>
      <c r="N17" s="3015"/>
      <c r="O17" s="3017">
        <v>168</v>
      </c>
      <c r="P17" s="3018"/>
      <c r="Q17" s="3019"/>
      <c r="R17" s="314"/>
      <c r="S17" s="314"/>
      <c r="T17" s="314"/>
      <c r="U17" s="314"/>
      <c r="V17" s="314"/>
      <c r="W17" s="211"/>
      <c r="X17" s="211"/>
    </row>
    <row r="18" spans="1:24" ht="21.75" customHeight="1">
      <c r="A18" s="3007" t="s">
        <v>490</v>
      </c>
      <c r="B18" s="3008"/>
      <c r="C18" s="3016"/>
      <c r="D18" s="3011"/>
      <c r="E18" s="3011"/>
      <c r="F18" s="3011"/>
      <c r="G18" s="3011"/>
      <c r="H18" s="3011"/>
      <c r="I18" s="3011"/>
      <c r="J18" s="3011"/>
      <c r="K18" s="3011"/>
      <c r="L18" s="3011"/>
      <c r="M18" s="3011"/>
      <c r="N18" s="3011"/>
      <c r="O18" s="3011">
        <v>515</v>
      </c>
      <c r="P18" s="3011"/>
      <c r="Q18" s="3011"/>
      <c r="R18" s="203"/>
      <c r="S18" s="203"/>
      <c r="T18" s="314"/>
      <c r="U18" s="314"/>
      <c r="V18" s="314"/>
      <c r="W18" s="211"/>
      <c r="X18" s="211"/>
    </row>
    <row r="19" spans="1:24" ht="21.75" customHeight="1">
      <c r="A19" s="3007" t="s">
        <v>491</v>
      </c>
      <c r="B19" s="3008"/>
      <c r="C19" s="3009">
        <v>795</v>
      </c>
      <c r="D19" s="3010"/>
      <c r="E19" s="3010"/>
      <c r="F19" s="3010">
        <v>890</v>
      </c>
      <c r="G19" s="3010"/>
      <c r="H19" s="3010"/>
      <c r="I19" s="3010">
        <v>988</v>
      </c>
      <c r="J19" s="3010"/>
      <c r="K19" s="3010"/>
      <c r="L19" s="3011">
        <v>1082</v>
      </c>
      <c r="M19" s="3011"/>
      <c r="N19" s="3011"/>
      <c r="O19" s="3011">
        <v>417</v>
      </c>
      <c r="P19" s="3011"/>
      <c r="Q19" s="3011"/>
      <c r="R19" s="314"/>
      <c r="S19" s="314"/>
      <c r="T19" s="314"/>
      <c r="U19" s="314"/>
      <c r="V19" s="314"/>
      <c r="W19" s="211"/>
      <c r="X19" s="211"/>
    </row>
    <row r="20" spans="1:24" ht="21.75" customHeight="1">
      <c r="A20" s="3007" t="s">
        <v>492</v>
      </c>
      <c r="B20" s="3008"/>
      <c r="C20" s="3009">
        <v>369</v>
      </c>
      <c r="D20" s="3010"/>
      <c r="E20" s="3010"/>
      <c r="F20" s="3010">
        <v>319</v>
      </c>
      <c r="G20" s="3010"/>
      <c r="H20" s="3010"/>
      <c r="I20" s="3010">
        <v>319</v>
      </c>
      <c r="J20" s="3010"/>
      <c r="K20" s="3010"/>
      <c r="L20" s="3011">
        <v>398</v>
      </c>
      <c r="M20" s="3011"/>
      <c r="N20" s="3011"/>
      <c r="O20" s="3011">
        <v>582</v>
      </c>
      <c r="P20" s="3011"/>
      <c r="Q20" s="3011"/>
      <c r="R20" s="314"/>
      <c r="S20" s="314"/>
      <c r="T20" s="314"/>
      <c r="U20" s="314"/>
      <c r="V20" s="314"/>
      <c r="W20" s="211"/>
      <c r="X20" s="211"/>
    </row>
    <row r="21" spans="1:24" ht="21.75" customHeight="1">
      <c r="A21" s="3007" t="s">
        <v>493</v>
      </c>
      <c r="B21" s="3008"/>
      <c r="C21" s="3009">
        <v>219</v>
      </c>
      <c r="D21" s="3010"/>
      <c r="E21" s="3010"/>
      <c r="F21" s="3010">
        <v>249</v>
      </c>
      <c r="G21" s="3010"/>
      <c r="H21" s="3010"/>
      <c r="I21" s="3010">
        <v>230</v>
      </c>
      <c r="J21" s="3010"/>
      <c r="K21" s="3010"/>
      <c r="L21" s="3011">
        <v>264</v>
      </c>
      <c r="M21" s="3011"/>
      <c r="N21" s="3011"/>
      <c r="O21" s="3011">
        <v>407</v>
      </c>
      <c r="P21" s="3011"/>
      <c r="Q21" s="3011"/>
      <c r="R21" s="314"/>
      <c r="S21" s="314"/>
      <c r="T21" s="314"/>
      <c r="U21" s="314"/>
      <c r="V21" s="314"/>
      <c r="W21" s="211"/>
      <c r="X21" s="211"/>
    </row>
    <row r="22" spans="1:24" ht="21.75" customHeight="1">
      <c r="A22" s="3007" t="s">
        <v>494</v>
      </c>
      <c r="B22" s="3008"/>
      <c r="C22" s="3009">
        <v>241</v>
      </c>
      <c r="D22" s="3010"/>
      <c r="E22" s="3010"/>
      <c r="F22" s="3010">
        <v>233</v>
      </c>
      <c r="G22" s="3010"/>
      <c r="H22" s="3010"/>
      <c r="I22" s="3010">
        <v>285</v>
      </c>
      <c r="J22" s="3010"/>
      <c r="K22" s="3010"/>
      <c r="L22" s="3011">
        <v>286</v>
      </c>
      <c r="M22" s="3011"/>
      <c r="N22" s="3011"/>
      <c r="O22" s="3011">
        <v>308</v>
      </c>
      <c r="P22" s="3011"/>
      <c r="Q22" s="3011"/>
      <c r="R22" s="314"/>
      <c r="S22" s="314"/>
      <c r="T22" s="314"/>
      <c r="U22" s="314"/>
      <c r="V22" s="314"/>
      <c r="W22" s="211"/>
      <c r="X22" s="211"/>
    </row>
    <row r="23" spans="1:24" ht="21.75" customHeight="1">
      <c r="A23" s="3020" t="s">
        <v>495</v>
      </c>
      <c r="B23" s="3021"/>
      <c r="C23" s="3022">
        <v>225</v>
      </c>
      <c r="D23" s="3023"/>
      <c r="E23" s="3023"/>
      <c r="F23" s="3023">
        <v>270</v>
      </c>
      <c r="G23" s="3023"/>
      <c r="H23" s="3023"/>
      <c r="I23" s="3023">
        <v>237</v>
      </c>
      <c r="J23" s="3023"/>
      <c r="K23" s="3023"/>
      <c r="L23" s="3024">
        <v>272</v>
      </c>
      <c r="M23" s="3024"/>
      <c r="N23" s="3024"/>
      <c r="O23" s="3025">
        <v>289</v>
      </c>
      <c r="P23" s="3026"/>
      <c r="Q23" s="3027"/>
      <c r="R23" s="314"/>
      <c r="S23" s="314"/>
      <c r="T23" s="314"/>
      <c r="U23" s="314"/>
      <c r="V23" s="314"/>
      <c r="W23" s="211"/>
      <c r="X23" s="211"/>
    </row>
    <row r="24" spans="1:25" ht="21.75" customHeight="1" thickBot="1">
      <c r="A24" s="3028" t="s">
        <v>484</v>
      </c>
      <c r="B24" s="3029"/>
      <c r="C24" s="3030">
        <f>SUM(C17:E23)</f>
        <v>2222</v>
      </c>
      <c r="D24" s="3031"/>
      <c r="E24" s="3031"/>
      <c r="F24" s="3031">
        <f>SUM(F17:H23)</f>
        <v>2327</v>
      </c>
      <c r="G24" s="3031"/>
      <c r="H24" s="3031"/>
      <c r="I24" s="3031">
        <f>SUM(I17:K23)</f>
        <v>2396</v>
      </c>
      <c r="J24" s="3031"/>
      <c r="K24" s="3031"/>
      <c r="L24" s="3031">
        <f>SUM(L17:N23)</f>
        <v>2603</v>
      </c>
      <c r="M24" s="3031"/>
      <c r="N24" s="3031"/>
      <c r="O24" s="3031">
        <f>SUM(O17:Q23)</f>
        <v>2686</v>
      </c>
      <c r="P24" s="3031"/>
      <c r="Q24" s="3031"/>
      <c r="R24" s="314"/>
      <c r="S24" s="314"/>
      <c r="T24" s="314"/>
      <c r="U24" s="314"/>
      <c r="V24" s="314"/>
      <c r="W24" s="211"/>
      <c r="X24" s="211"/>
      <c r="Y24" s="15"/>
    </row>
    <row r="25" spans="1:24" ht="15" customHeight="1" thickBot="1">
      <c r="A25" s="17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6"/>
      <c r="R25" s="42"/>
      <c r="S25" s="42"/>
      <c r="T25" s="6"/>
      <c r="U25" s="6"/>
      <c r="V25" s="6"/>
      <c r="W25" s="42"/>
      <c r="X25" s="6"/>
    </row>
    <row r="26" spans="1:24" ht="25.5" customHeight="1" thickBot="1">
      <c r="A26" s="2572" t="s">
        <v>488</v>
      </c>
      <c r="B26" s="2999"/>
      <c r="C26" s="3000" t="s">
        <v>485</v>
      </c>
      <c r="D26" s="2981"/>
      <c r="E26" s="2982"/>
      <c r="F26" s="2983" t="s">
        <v>127</v>
      </c>
      <c r="G26" s="2572"/>
      <c r="H26" s="2984"/>
      <c r="I26" s="2983" t="s">
        <v>424</v>
      </c>
      <c r="J26" s="2572"/>
      <c r="K26" s="2984"/>
      <c r="L26" s="2983" t="s">
        <v>176</v>
      </c>
      <c r="M26" s="2572"/>
      <c r="N26" s="2984"/>
      <c r="O26" s="2983" t="s">
        <v>425</v>
      </c>
      <c r="P26" s="2572"/>
      <c r="Q26" s="2572"/>
      <c r="R26" s="173"/>
      <c r="S26" s="173"/>
      <c r="T26" s="173"/>
      <c r="U26" s="173"/>
      <c r="V26" s="173"/>
      <c r="W26" s="315"/>
      <c r="X26" s="315"/>
    </row>
    <row r="27" spans="1:24" ht="25.5" customHeight="1">
      <c r="A27" s="3012" t="s">
        <v>489</v>
      </c>
      <c r="B27" s="3013"/>
      <c r="C27" s="3032">
        <v>137</v>
      </c>
      <c r="D27" s="3033"/>
      <c r="E27" s="3033"/>
      <c r="F27" s="3033">
        <v>105</v>
      </c>
      <c r="G27" s="3033"/>
      <c r="H27" s="3033"/>
      <c r="I27" s="3033">
        <v>145</v>
      </c>
      <c r="J27" s="3033"/>
      <c r="K27" s="3033"/>
      <c r="L27" s="3015">
        <v>164</v>
      </c>
      <c r="M27" s="3015"/>
      <c r="N27" s="3015"/>
      <c r="O27" s="3017">
        <v>160</v>
      </c>
      <c r="P27" s="3018"/>
      <c r="Q27" s="3019"/>
      <c r="R27" s="314"/>
      <c r="S27" s="314"/>
      <c r="T27" s="314"/>
      <c r="U27" s="314"/>
      <c r="V27" s="314"/>
      <c r="W27" s="211"/>
      <c r="X27" s="211"/>
    </row>
    <row r="28" spans="1:24" ht="21.75" customHeight="1">
      <c r="A28" s="3007" t="s">
        <v>490</v>
      </c>
      <c r="B28" s="3008"/>
      <c r="C28" s="3016">
        <v>512</v>
      </c>
      <c r="D28" s="3011"/>
      <c r="E28" s="3011"/>
      <c r="F28" s="3011">
        <v>534</v>
      </c>
      <c r="G28" s="3011"/>
      <c r="H28" s="3011"/>
      <c r="I28" s="3010">
        <v>496</v>
      </c>
      <c r="J28" s="3010"/>
      <c r="K28" s="3010"/>
      <c r="L28" s="3011">
        <v>494</v>
      </c>
      <c r="M28" s="3011"/>
      <c r="N28" s="3011"/>
      <c r="O28" s="3011">
        <v>518</v>
      </c>
      <c r="P28" s="3011"/>
      <c r="Q28" s="3011"/>
      <c r="R28" s="203"/>
      <c r="S28" s="203"/>
      <c r="T28" s="314"/>
      <c r="U28" s="314"/>
      <c r="V28" s="314"/>
      <c r="W28" s="211"/>
      <c r="X28" s="211"/>
    </row>
    <row r="29" spans="1:24" ht="21.75" customHeight="1">
      <c r="A29" s="3007" t="s">
        <v>491</v>
      </c>
      <c r="B29" s="3008"/>
      <c r="C29" s="3009">
        <v>384</v>
      </c>
      <c r="D29" s="3010"/>
      <c r="E29" s="3010"/>
      <c r="F29" s="3010">
        <v>330</v>
      </c>
      <c r="G29" s="3010"/>
      <c r="H29" s="3010"/>
      <c r="I29" s="3010">
        <v>381</v>
      </c>
      <c r="J29" s="3010"/>
      <c r="K29" s="3010"/>
      <c r="L29" s="3011">
        <v>446</v>
      </c>
      <c r="M29" s="3011"/>
      <c r="N29" s="3011"/>
      <c r="O29" s="3011">
        <v>458</v>
      </c>
      <c r="P29" s="3011"/>
      <c r="Q29" s="3011"/>
      <c r="R29" s="314"/>
      <c r="S29" s="314"/>
      <c r="T29" s="314"/>
      <c r="U29" s="314"/>
      <c r="V29" s="314"/>
      <c r="W29" s="211"/>
      <c r="X29" s="211"/>
    </row>
    <row r="30" spans="1:24" ht="21.75" customHeight="1">
      <c r="A30" s="3007" t="s">
        <v>492</v>
      </c>
      <c r="B30" s="3008"/>
      <c r="C30" s="3009">
        <v>594</v>
      </c>
      <c r="D30" s="3010"/>
      <c r="E30" s="3010"/>
      <c r="F30" s="3010">
        <v>678</v>
      </c>
      <c r="G30" s="3010"/>
      <c r="H30" s="3010"/>
      <c r="I30" s="3010">
        <v>655</v>
      </c>
      <c r="J30" s="3010"/>
      <c r="K30" s="3010"/>
      <c r="L30" s="3011">
        <v>681</v>
      </c>
      <c r="M30" s="3011"/>
      <c r="N30" s="3011"/>
      <c r="O30" s="3011">
        <v>759</v>
      </c>
      <c r="P30" s="3011"/>
      <c r="Q30" s="3011"/>
      <c r="R30" s="314"/>
      <c r="S30" s="314"/>
      <c r="T30" s="314"/>
      <c r="U30" s="314"/>
      <c r="V30" s="314"/>
      <c r="W30" s="211"/>
      <c r="X30" s="211"/>
    </row>
    <row r="31" spans="1:24" ht="21.75" customHeight="1">
      <c r="A31" s="3007" t="s">
        <v>493</v>
      </c>
      <c r="B31" s="3008"/>
      <c r="C31" s="3009">
        <v>466</v>
      </c>
      <c r="D31" s="3010"/>
      <c r="E31" s="3010"/>
      <c r="F31" s="3010">
        <v>509</v>
      </c>
      <c r="G31" s="3010"/>
      <c r="H31" s="3010"/>
      <c r="I31" s="3010">
        <v>495</v>
      </c>
      <c r="J31" s="3010"/>
      <c r="K31" s="3010"/>
      <c r="L31" s="3011">
        <v>495</v>
      </c>
      <c r="M31" s="3011"/>
      <c r="N31" s="3011"/>
      <c r="O31" s="3011">
        <v>470</v>
      </c>
      <c r="P31" s="3011"/>
      <c r="Q31" s="3011"/>
      <c r="R31" s="314"/>
      <c r="S31" s="314"/>
      <c r="T31" s="314"/>
      <c r="U31" s="314"/>
      <c r="V31" s="314"/>
      <c r="W31" s="211"/>
      <c r="X31" s="211"/>
    </row>
    <row r="32" spans="1:24" ht="21.75" customHeight="1">
      <c r="A32" s="3007" t="s">
        <v>494</v>
      </c>
      <c r="B32" s="3008"/>
      <c r="C32" s="3009">
        <v>345</v>
      </c>
      <c r="D32" s="3010"/>
      <c r="E32" s="3010"/>
      <c r="F32" s="3010">
        <v>338</v>
      </c>
      <c r="G32" s="3010"/>
      <c r="H32" s="3010"/>
      <c r="I32" s="3010">
        <v>361</v>
      </c>
      <c r="J32" s="3010"/>
      <c r="K32" s="3010"/>
      <c r="L32" s="3011">
        <v>334</v>
      </c>
      <c r="M32" s="3011"/>
      <c r="N32" s="3011"/>
      <c r="O32" s="3011">
        <v>364</v>
      </c>
      <c r="P32" s="3011"/>
      <c r="Q32" s="3011"/>
      <c r="R32" s="314"/>
      <c r="S32" s="314"/>
      <c r="T32" s="314"/>
      <c r="U32" s="314"/>
      <c r="V32" s="314"/>
      <c r="W32" s="211"/>
      <c r="X32" s="211"/>
    </row>
    <row r="33" spans="1:24" ht="21.75" customHeight="1">
      <c r="A33" s="3020" t="s">
        <v>495</v>
      </c>
      <c r="B33" s="3021"/>
      <c r="C33" s="3022">
        <v>266</v>
      </c>
      <c r="D33" s="3023"/>
      <c r="E33" s="3023"/>
      <c r="F33" s="3023">
        <v>276</v>
      </c>
      <c r="G33" s="3023"/>
      <c r="H33" s="3023"/>
      <c r="I33" s="3023">
        <v>334</v>
      </c>
      <c r="J33" s="3023"/>
      <c r="K33" s="3023"/>
      <c r="L33" s="3024">
        <v>338</v>
      </c>
      <c r="M33" s="3024"/>
      <c r="N33" s="3024"/>
      <c r="O33" s="3025">
        <v>362</v>
      </c>
      <c r="P33" s="3026"/>
      <c r="Q33" s="3027"/>
      <c r="R33" s="314"/>
      <c r="S33" s="314"/>
      <c r="T33" s="314"/>
      <c r="U33" s="314"/>
      <c r="V33" s="314"/>
      <c r="W33" s="211"/>
      <c r="X33" s="211"/>
    </row>
    <row r="34" spans="1:25" ht="21.75" customHeight="1" thickBot="1">
      <c r="A34" s="3028" t="s">
        <v>484</v>
      </c>
      <c r="B34" s="3029"/>
      <c r="C34" s="3030">
        <f>SUM(C27:E33)</f>
        <v>2704</v>
      </c>
      <c r="D34" s="3031"/>
      <c r="E34" s="3031"/>
      <c r="F34" s="3031">
        <f>SUM(F27:H33)</f>
        <v>2770</v>
      </c>
      <c r="G34" s="3031"/>
      <c r="H34" s="3031"/>
      <c r="I34" s="3031">
        <f>SUM(I27:K33)</f>
        <v>2867</v>
      </c>
      <c r="J34" s="3031"/>
      <c r="K34" s="3031"/>
      <c r="L34" s="3031">
        <f>SUM(L27:N33)</f>
        <v>2952</v>
      </c>
      <c r="M34" s="3031"/>
      <c r="N34" s="3031"/>
      <c r="O34" s="3031">
        <v>3091</v>
      </c>
      <c r="P34" s="3031"/>
      <c r="Q34" s="3031"/>
      <c r="R34" s="314"/>
      <c r="S34" s="314"/>
      <c r="T34" s="314"/>
      <c r="U34" s="314"/>
      <c r="V34" s="314"/>
      <c r="W34" s="211"/>
      <c r="X34" s="211"/>
      <c r="Y34" s="15"/>
    </row>
    <row r="35" spans="1:24" ht="21.75" customHeight="1">
      <c r="A35" s="179" t="s">
        <v>3431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1902" t="s">
        <v>486</v>
      </c>
      <c r="R35" s="42"/>
      <c r="S35" s="42"/>
      <c r="T35" s="6"/>
      <c r="U35" s="6"/>
      <c r="V35" s="6"/>
      <c r="W35" s="42"/>
      <c r="X35" s="6"/>
    </row>
    <row r="36" spans="1:24" ht="21.75" customHeight="1">
      <c r="A36" s="17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6"/>
    </row>
    <row r="37" spans="1:24" ht="21.75" customHeight="1">
      <c r="A37" s="3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4.25" customHeight="1">
      <c r="A38" s="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X38" s="316"/>
    </row>
    <row r="39" spans="17:24" ht="21.75" customHeight="1">
      <c r="Q39" s="3"/>
      <c r="S39" s="34"/>
      <c r="T39" s="3"/>
      <c r="U39" s="3"/>
      <c r="W39" s="34"/>
      <c r="X39" s="34"/>
    </row>
    <row r="40" spans="17:24" ht="21.75" customHeight="1">
      <c r="Q40" s="3"/>
      <c r="S40" s="34"/>
      <c r="T40" s="3"/>
      <c r="U40" s="3"/>
      <c r="W40" s="34"/>
      <c r="X40" s="34"/>
    </row>
    <row r="41" spans="17:24" ht="21.75" customHeight="1">
      <c r="Q41" s="3"/>
      <c r="S41" s="34"/>
      <c r="T41" s="3"/>
      <c r="U41" s="3"/>
      <c r="W41" s="34"/>
      <c r="X41" s="34"/>
    </row>
    <row r="42" spans="17:24" ht="21.75" customHeight="1">
      <c r="Q42" s="3"/>
      <c r="S42" s="34"/>
      <c r="T42" s="3"/>
      <c r="U42" s="3"/>
      <c r="W42" s="34"/>
      <c r="X42" s="34"/>
    </row>
    <row r="43" spans="17:24" ht="21.75" customHeight="1">
      <c r="Q43" s="3"/>
      <c r="S43" s="34"/>
      <c r="T43" s="3"/>
      <c r="U43" s="3"/>
      <c r="W43" s="34"/>
      <c r="X43" s="34"/>
    </row>
    <row r="44" spans="17:24" ht="21.75" customHeight="1">
      <c r="Q44" s="3"/>
      <c r="S44" s="34"/>
      <c r="T44" s="3"/>
      <c r="U44" s="3"/>
      <c r="W44" s="34"/>
      <c r="X44" s="34"/>
    </row>
  </sheetData>
  <sheetProtection/>
  <mergeCells count="152">
    <mergeCell ref="A34:B34"/>
    <mergeCell ref="C34:E34"/>
    <mergeCell ref="F34:H34"/>
    <mergeCell ref="I34:K34"/>
    <mergeCell ref="L34:N34"/>
    <mergeCell ref="O34:Q34"/>
    <mergeCell ref="A33:B33"/>
    <mergeCell ref="C33:E33"/>
    <mergeCell ref="F33:H33"/>
    <mergeCell ref="I33:K33"/>
    <mergeCell ref="L33:N33"/>
    <mergeCell ref="O33:Q33"/>
    <mergeCell ref="A32:B32"/>
    <mergeCell ref="C32:E32"/>
    <mergeCell ref="F32:H32"/>
    <mergeCell ref="I32:K32"/>
    <mergeCell ref="L32:N32"/>
    <mergeCell ref="O32:Q32"/>
    <mergeCell ref="A31:B31"/>
    <mergeCell ref="C31:E31"/>
    <mergeCell ref="F31:H31"/>
    <mergeCell ref="I31:K31"/>
    <mergeCell ref="L31:N31"/>
    <mergeCell ref="O31:Q31"/>
    <mergeCell ref="A30:B30"/>
    <mergeCell ref="C30:E30"/>
    <mergeCell ref="F30:H30"/>
    <mergeCell ref="I30:K30"/>
    <mergeCell ref="L30:N30"/>
    <mergeCell ref="O30:Q30"/>
    <mergeCell ref="A29:B29"/>
    <mergeCell ref="C29:E29"/>
    <mergeCell ref="F29:H29"/>
    <mergeCell ref="I29:K29"/>
    <mergeCell ref="L29:N29"/>
    <mergeCell ref="O29:Q29"/>
    <mergeCell ref="A28:B28"/>
    <mergeCell ref="C28:E28"/>
    <mergeCell ref="F28:H28"/>
    <mergeCell ref="I28:K28"/>
    <mergeCell ref="L28:N28"/>
    <mergeCell ref="O28:Q28"/>
    <mergeCell ref="A27:B27"/>
    <mergeCell ref="C27:E27"/>
    <mergeCell ref="F27:H27"/>
    <mergeCell ref="I27:K27"/>
    <mergeCell ref="L27:N27"/>
    <mergeCell ref="O27:Q27"/>
    <mergeCell ref="A26:B26"/>
    <mergeCell ref="C26:E26"/>
    <mergeCell ref="F26:H26"/>
    <mergeCell ref="I26:K26"/>
    <mergeCell ref="L26:N26"/>
    <mergeCell ref="O26:Q26"/>
    <mergeCell ref="A24:B24"/>
    <mergeCell ref="C24:E24"/>
    <mergeCell ref="F24:H24"/>
    <mergeCell ref="I24:K24"/>
    <mergeCell ref="L24:N24"/>
    <mergeCell ref="O24:Q24"/>
    <mergeCell ref="A23:B23"/>
    <mergeCell ref="C23:E23"/>
    <mergeCell ref="F23:H23"/>
    <mergeCell ref="I23:K23"/>
    <mergeCell ref="L23:N23"/>
    <mergeCell ref="O23:Q23"/>
    <mergeCell ref="A22:B22"/>
    <mergeCell ref="C22:E22"/>
    <mergeCell ref="F22:H22"/>
    <mergeCell ref="I22:K22"/>
    <mergeCell ref="L22:N22"/>
    <mergeCell ref="O22:Q22"/>
    <mergeCell ref="A21:B21"/>
    <mergeCell ref="C21:E21"/>
    <mergeCell ref="F21:H21"/>
    <mergeCell ref="I21:K21"/>
    <mergeCell ref="L21:N21"/>
    <mergeCell ref="O21:Q21"/>
    <mergeCell ref="A20:B20"/>
    <mergeCell ref="C20:E20"/>
    <mergeCell ref="F20:H20"/>
    <mergeCell ref="I20:K20"/>
    <mergeCell ref="L20:N20"/>
    <mergeCell ref="O20:Q20"/>
    <mergeCell ref="A19:B19"/>
    <mergeCell ref="C19:E19"/>
    <mergeCell ref="F19:H19"/>
    <mergeCell ref="I19:K19"/>
    <mergeCell ref="L19:N19"/>
    <mergeCell ref="O19:Q19"/>
    <mergeCell ref="A17:B17"/>
    <mergeCell ref="C17:E18"/>
    <mergeCell ref="F17:H18"/>
    <mergeCell ref="I17:K18"/>
    <mergeCell ref="L17:N18"/>
    <mergeCell ref="O17:Q17"/>
    <mergeCell ref="A18:B18"/>
    <mergeCell ref="O18:Q18"/>
    <mergeCell ref="A16:B16"/>
    <mergeCell ref="C16:E16"/>
    <mergeCell ref="F16:H16"/>
    <mergeCell ref="I16:K16"/>
    <mergeCell ref="L16:N16"/>
    <mergeCell ref="O16:Q16"/>
    <mergeCell ref="A11:B11"/>
    <mergeCell ref="C11:E11"/>
    <mergeCell ref="F11:H11"/>
    <mergeCell ref="I11:K11"/>
    <mergeCell ref="L11:N11"/>
    <mergeCell ref="O11:Q11"/>
    <mergeCell ref="A10:B10"/>
    <mergeCell ref="C10:E10"/>
    <mergeCell ref="F10:H10"/>
    <mergeCell ref="I10:K10"/>
    <mergeCell ref="L10:N10"/>
    <mergeCell ref="O10:Q10"/>
    <mergeCell ref="A9:B9"/>
    <mergeCell ref="C9:E9"/>
    <mergeCell ref="F9:H9"/>
    <mergeCell ref="I9:K9"/>
    <mergeCell ref="L9:N9"/>
    <mergeCell ref="O9:Q9"/>
    <mergeCell ref="A8:B8"/>
    <mergeCell ref="C8:E8"/>
    <mergeCell ref="F8:H8"/>
    <mergeCell ref="I8:K8"/>
    <mergeCell ref="L8:N8"/>
    <mergeCell ref="O8:Q8"/>
    <mergeCell ref="A6:B6"/>
    <mergeCell ref="C6:E6"/>
    <mergeCell ref="F6:H6"/>
    <mergeCell ref="I6:K6"/>
    <mergeCell ref="L6:N6"/>
    <mergeCell ref="O6:Q6"/>
    <mergeCell ref="A3:B3"/>
    <mergeCell ref="C3:E3"/>
    <mergeCell ref="F3:H3"/>
    <mergeCell ref="I3:K3"/>
    <mergeCell ref="L3:N3"/>
    <mergeCell ref="O3:Q3"/>
    <mergeCell ref="A5:B5"/>
    <mergeCell ref="C5:E5"/>
    <mergeCell ref="F5:H5"/>
    <mergeCell ref="I5:K5"/>
    <mergeCell ref="L5:N5"/>
    <mergeCell ref="O5:Q5"/>
    <mergeCell ref="A4:B4"/>
    <mergeCell ref="C4:E4"/>
    <mergeCell ref="F4:H4"/>
    <mergeCell ref="I4:K4"/>
    <mergeCell ref="L4:N4"/>
    <mergeCell ref="O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&amp;C-47-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C36"/>
  <sheetViews>
    <sheetView showGridLines="0" zoomScalePageLayoutView="0" workbookViewId="0" topLeftCell="A13">
      <selection activeCell="X32" sqref="X32"/>
    </sheetView>
  </sheetViews>
  <sheetFormatPr defaultColWidth="6.625" defaultRowHeight="21.75" customHeight="1"/>
  <cols>
    <col min="1" max="2" width="10.625" style="34" customWidth="1"/>
    <col min="3" max="18" width="3.25390625" style="34" customWidth="1"/>
    <col min="19" max="19" width="3.25390625" style="3" customWidth="1"/>
    <col min="20" max="21" width="3.25390625" style="34" customWidth="1"/>
    <col min="22" max="25" width="8.125" style="3" customWidth="1"/>
    <col min="26" max="16384" width="6.625" style="3" customWidth="1"/>
  </cols>
  <sheetData>
    <row r="1" spans="1:24" ht="17.25">
      <c r="A1" s="1" t="s">
        <v>2391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8" ht="14.25" thickBo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04"/>
      <c r="S2" s="204"/>
      <c r="U2" s="2244" t="s">
        <v>496</v>
      </c>
      <c r="V2" s="6"/>
      <c r="W2" s="6"/>
      <c r="X2" s="6"/>
      <c r="AB2"/>
    </row>
    <row r="3" spans="1:29" ht="13.5">
      <c r="A3" s="3094"/>
      <c r="B3" s="2585"/>
      <c r="C3" s="3058" t="s">
        <v>497</v>
      </c>
      <c r="D3" s="3036"/>
      <c r="E3" s="3036"/>
      <c r="F3" s="3097"/>
      <c r="G3" s="3098" t="s">
        <v>498</v>
      </c>
      <c r="H3" s="3036"/>
      <c r="I3" s="3036"/>
      <c r="J3" s="3036"/>
      <c r="K3" s="3036"/>
      <c r="L3" s="3036"/>
      <c r="M3" s="3036"/>
      <c r="N3" s="3036"/>
      <c r="O3" s="3036"/>
      <c r="P3" s="3036"/>
      <c r="Q3" s="3036"/>
      <c r="R3" s="3097"/>
      <c r="S3" s="3095" t="s">
        <v>484</v>
      </c>
      <c r="T3" s="2935"/>
      <c r="U3" s="2935"/>
      <c r="V3" s="4"/>
      <c r="W3" s="4"/>
      <c r="X3" s="4"/>
      <c r="AC3"/>
    </row>
    <row r="4" spans="1:24" ht="49.5" customHeight="1" thickBot="1">
      <c r="A4" s="3073"/>
      <c r="B4" s="2586"/>
      <c r="C4" s="3062" t="s">
        <v>489</v>
      </c>
      <c r="D4" s="3063"/>
      <c r="E4" s="3067" t="s">
        <v>490</v>
      </c>
      <c r="F4" s="3063"/>
      <c r="G4" s="3067" t="s">
        <v>499</v>
      </c>
      <c r="H4" s="3063"/>
      <c r="I4" s="3067" t="s">
        <v>491</v>
      </c>
      <c r="J4" s="3063"/>
      <c r="K4" s="3067" t="s">
        <v>492</v>
      </c>
      <c r="L4" s="3063"/>
      <c r="M4" s="3067" t="s">
        <v>493</v>
      </c>
      <c r="N4" s="3063"/>
      <c r="O4" s="3067" t="s">
        <v>494</v>
      </c>
      <c r="P4" s="3063"/>
      <c r="Q4" s="3067" t="s">
        <v>495</v>
      </c>
      <c r="R4" s="3063"/>
      <c r="S4" s="3096"/>
      <c r="T4" s="2979"/>
      <c r="U4" s="2979"/>
      <c r="V4" s="315"/>
      <c r="W4" s="315"/>
      <c r="X4" s="315"/>
    </row>
    <row r="5" spans="1:24" ht="19.5" customHeight="1">
      <c r="A5" s="3076" t="s">
        <v>500</v>
      </c>
      <c r="B5" s="3077"/>
      <c r="C5" s="3101">
        <v>93</v>
      </c>
      <c r="D5" s="3102"/>
      <c r="E5" s="3099">
        <v>409</v>
      </c>
      <c r="F5" s="3100"/>
      <c r="G5" s="3103" t="s">
        <v>1742</v>
      </c>
      <c r="H5" s="3100"/>
      <c r="I5" s="3099">
        <v>336</v>
      </c>
      <c r="J5" s="3100"/>
      <c r="K5" s="3099">
        <v>557</v>
      </c>
      <c r="L5" s="3100"/>
      <c r="M5" s="3099">
        <v>318</v>
      </c>
      <c r="N5" s="3100"/>
      <c r="O5" s="3099">
        <v>182</v>
      </c>
      <c r="P5" s="3100"/>
      <c r="Q5" s="3099">
        <v>157</v>
      </c>
      <c r="R5" s="3100"/>
      <c r="S5" s="3099">
        <f>SUM(C5:R5)</f>
        <v>2052</v>
      </c>
      <c r="T5" s="3104"/>
      <c r="U5" s="3100"/>
      <c r="V5" s="206"/>
      <c r="W5" s="206"/>
      <c r="X5" s="206"/>
    </row>
    <row r="6" spans="1:25" ht="19.5" customHeight="1">
      <c r="A6" s="3090" t="s">
        <v>501</v>
      </c>
      <c r="B6" s="3091"/>
      <c r="C6" s="3105">
        <v>2</v>
      </c>
      <c r="D6" s="3106"/>
      <c r="E6" s="3107">
        <v>6</v>
      </c>
      <c r="F6" s="3106"/>
      <c r="G6" s="3108" t="s">
        <v>1742</v>
      </c>
      <c r="H6" s="3106"/>
      <c r="I6" s="3107">
        <v>6</v>
      </c>
      <c r="J6" s="3106"/>
      <c r="K6" s="3107">
        <v>23</v>
      </c>
      <c r="L6" s="3106"/>
      <c r="M6" s="3107">
        <v>12</v>
      </c>
      <c r="N6" s="3106"/>
      <c r="O6" s="3109">
        <v>9</v>
      </c>
      <c r="P6" s="3110"/>
      <c r="Q6" s="3107">
        <v>9</v>
      </c>
      <c r="R6" s="3106"/>
      <c r="S6" s="3107">
        <f>SUM(C6:R6)</f>
        <v>67</v>
      </c>
      <c r="T6" s="3114"/>
      <c r="U6" s="3106"/>
      <c r="V6" s="206"/>
      <c r="W6" s="207"/>
      <c r="X6" s="206"/>
      <c r="Y6" s="15"/>
    </row>
    <row r="7" spans="1:26" ht="19.5" customHeight="1" thickBot="1">
      <c r="A7" s="3092" t="s">
        <v>484</v>
      </c>
      <c r="B7" s="3093"/>
      <c r="C7" s="3101">
        <f>SUM(C5:C6)</f>
        <v>95</v>
      </c>
      <c r="D7" s="3102"/>
      <c r="E7" s="3115">
        <f>SUM(E5:F6)</f>
        <v>415</v>
      </c>
      <c r="F7" s="3116"/>
      <c r="G7" s="3111" t="s">
        <v>1743</v>
      </c>
      <c r="H7" s="3112"/>
      <c r="I7" s="3111">
        <f>SUM(I5:J6)</f>
        <v>342</v>
      </c>
      <c r="J7" s="3112"/>
      <c r="K7" s="3111">
        <f>SUM(K5:L6)</f>
        <v>580</v>
      </c>
      <c r="L7" s="3112"/>
      <c r="M7" s="3111">
        <f>SUM(M5:N6)</f>
        <v>330</v>
      </c>
      <c r="N7" s="3112"/>
      <c r="O7" s="3111">
        <f>SUM(O5:P6)</f>
        <v>191</v>
      </c>
      <c r="P7" s="3112"/>
      <c r="Q7" s="3111">
        <f>SUM(Q5:R6)</f>
        <v>166</v>
      </c>
      <c r="R7" s="3112"/>
      <c r="S7" s="3111">
        <f>SUM(C7:R7)</f>
        <v>2119</v>
      </c>
      <c r="T7" s="3113"/>
      <c r="U7" s="3112"/>
      <c r="V7" s="206"/>
      <c r="W7" s="206"/>
      <c r="X7" s="206"/>
      <c r="Z7" s="15"/>
    </row>
    <row r="8" spans="1:24" ht="12">
      <c r="A8" s="15"/>
      <c r="B8" s="4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9"/>
      <c r="U8" s="2243" t="s">
        <v>486</v>
      </c>
      <c r="V8" s="42"/>
      <c r="W8" s="42"/>
      <c r="X8" s="6"/>
    </row>
    <row r="9" spans="1:24" ht="12">
      <c r="A9" s="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X9" s="316"/>
    </row>
    <row r="10" spans="17:24" ht="12">
      <c r="Q10" s="3"/>
      <c r="S10" s="34"/>
      <c r="T10" s="3"/>
      <c r="U10" s="3"/>
      <c r="W10" s="34"/>
      <c r="X10" s="34"/>
    </row>
    <row r="11" spans="1:24" ht="17.25">
      <c r="A11" s="1" t="s">
        <v>2392</v>
      </c>
      <c r="B11" s="37"/>
      <c r="C11" s="37"/>
      <c r="D11" s="37"/>
      <c r="E11" s="37"/>
      <c r="F11" s="37"/>
      <c r="G11" s="37"/>
      <c r="H11" s="37"/>
      <c r="I11" s="37"/>
      <c r="J11" s="37"/>
      <c r="Q11" s="3"/>
      <c r="S11" s="34"/>
      <c r="T11" s="3"/>
      <c r="U11" s="3"/>
      <c r="W11" s="34"/>
      <c r="X11" s="34"/>
    </row>
    <row r="12" spans="1:24" ht="14.25" thickBot="1">
      <c r="A12" s="3"/>
      <c r="B12" s="6"/>
      <c r="C12" s="6"/>
      <c r="D12" s="6"/>
      <c r="E12" s="6"/>
      <c r="F12" s="6"/>
      <c r="G12" s="6"/>
      <c r="H12" s="6"/>
      <c r="I12" s="6"/>
      <c r="J12" s="246"/>
      <c r="Q12" s="3"/>
      <c r="S12" s="1780" t="s">
        <v>502</v>
      </c>
      <c r="T12" s="3"/>
      <c r="W12" s="34"/>
      <c r="X12" s="34"/>
    </row>
    <row r="13" spans="1:24" ht="13.5" customHeight="1">
      <c r="A13" s="3094"/>
      <c r="B13" s="2585"/>
      <c r="C13" s="3058" t="s">
        <v>497</v>
      </c>
      <c r="D13" s="3036"/>
      <c r="E13" s="3036"/>
      <c r="F13" s="2902"/>
      <c r="G13" s="2807" t="s">
        <v>1740</v>
      </c>
      <c r="H13" s="2808"/>
      <c r="I13" s="2808"/>
      <c r="J13" s="2808"/>
      <c r="K13" s="2808"/>
      <c r="L13" s="2808"/>
      <c r="M13" s="2808"/>
      <c r="N13" s="2808"/>
      <c r="O13" s="2808"/>
      <c r="P13" s="3041"/>
      <c r="Q13" s="2771" t="s">
        <v>1741</v>
      </c>
      <c r="R13" s="2772"/>
      <c r="S13" s="2772"/>
      <c r="T13" s="676"/>
      <c r="U13" s="676"/>
      <c r="W13" s="34"/>
      <c r="X13" s="34"/>
    </row>
    <row r="14" spans="1:24" ht="49.5" customHeight="1" thickBot="1">
      <c r="A14" s="3073"/>
      <c r="B14" s="2586"/>
      <c r="C14" s="3062" t="s">
        <v>489</v>
      </c>
      <c r="D14" s="3063"/>
      <c r="E14" s="3067" t="s">
        <v>490</v>
      </c>
      <c r="F14" s="3063"/>
      <c r="G14" s="3067" t="s">
        <v>491</v>
      </c>
      <c r="H14" s="3063"/>
      <c r="I14" s="3067" t="s">
        <v>492</v>
      </c>
      <c r="J14" s="3063"/>
      <c r="K14" s="3067" t="s">
        <v>493</v>
      </c>
      <c r="L14" s="3063"/>
      <c r="M14" s="3067" t="s">
        <v>494</v>
      </c>
      <c r="N14" s="3063"/>
      <c r="O14" s="3071" t="s">
        <v>495</v>
      </c>
      <c r="P14" s="3063"/>
      <c r="Q14" s="3072"/>
      <c r="R14" s="3073"/>
      <c r="S14" s="3073"/>
      <c r="T14" s="676"/>
      <c r="U14" s="676"/>
      <c r="W14" s="34"/>
      <c r="X14" s="34"/>
    </row>
    <row r="15" spans="1:24" ht="19.5" customHeight="1">
      <c r="A15" s="3076" t="s">
        <v>500</v>
      </c>
      <c r="B15" s="3077"/>
      <c r="C15" s="3064">
        <v>3</v>
      </c>
      <c r="D15" s="3059"/>
      <c r="E15" s="3059">
        <v>1</v>
      </c>
      <c r="F15" s="3059"/>
      <c r="G15" s="3068">
        <v>12</v>
      </c>
      <c r="H15" s="3068"/>
      <c r="I15" s="3068">
        <v>18</v>
      </c>
      <c r="J15" s="3068"/>
      <c r="K15" s="3068">
        <v>18</v>
      </c>
      <c r="L15" s="3068"/>
      <c r="M15" s="3059">
        <v>7</v>
      </c>
      <c r="N15" s="3059"/>
      <c r="O15" s="3068">
        <v>8</v>
      </c>
      <c r="P15" s="3068"/>
      <c r="Q15" s="3068">
        <f>SUM(C15:P15)</f>
        <v>67</v>
      </c>
      <c r="R15" s="3068"/>
      <c r="S15" s="3068"/>
      <c r="T15" s="206"/>
      <c r="U15" s="206"/>
      <c r="W15" s="34"/>
      <c r="X15" s="34"/>
    </row>
    <row r="16" spans="1:21" ht="19.5" customHeight="1">
      <c r="A16" s="3090" t="s">
        <v>501</v>
      </c>
      <c r="B16" s="3091"/>
      <c r="C16" s="3065" t="s">
        <v>1738</v>
      </c>
      <c r="D16" s="3060"/>
      <c r="E16" s="3060" t="s">
        <v>1738</v>
      </c>
      <c r="F16" s="3060"/>
      <c r="G16" s="3069" t="s">
        <v>1739</v>
      </c>
      <c r="H16" s="3069"/>
      <c r="I16" s="3068" t="s">
        <v>1738</v>
      </c>
      <c r="J16" s="3068"/>
      <c r="K16" s="3070" t="s">
        <v>1739</v>
      </c>
      <c r="L16" s="3070"/>
      <c r="M16" s="3060" t="s">
        <v>1738</v>
      </c>
      <c r="N16" s="3060"/>
      <c r="O16" s="3070">
        <v>1</v>
      </c>
      <c r="P16" s="3070"/>
      <c r="Q16" s="3070">
        <f>SUM(C16:P16)</f>
        <v>1</v>
      </c>
      <c r="R16" s="3070"/>
      <c r="S16" s="3070"/>
      <c r="T16" s="206"/>
      <c r="U16" s="206"/>
    </row>
    <row r="17" spans="1:21" ht="19.5" customHeight="1" thickBot="1">
      <c r="A17" s="3092" t="s">
        <v>484</v>
      </c>
      <c r="B17" s="3093"/>
      <c r="C17" s="3066">
        <f>SUM(C15:C16)</f>
        <v>3</v>
      </c>
      <c r="D17" s="3061"/>
      <c r="E17" s="3061">
        <f>SUM(E15:F16)</f>
        <v>1</v>
      </c>
      <c r="F17" s="3061"/>
      <c r="G17" s="3061">
        <f>SUM(G15:H16)</f>
        <v>12</v>
      </c>
      <c r="H17" s="3061"/>
      <c r="I17" s="3061">
        <f>SUM(I15:J16)</f>
        <v>18</v>
      </c>
      <c r="J17" s="3061"/>
      <c r="K17" s="3061">
        <f>SUM(K15:L16)</f>
        <v>18</v>
      </c>
      <c r="L17" s="3061"/>
      <c r="M17" s="3061">
        <f>SUM(M15:N16)</f>
        <v>7</v>
      </c>
      <c r="N17" s="3061"/>
      <c r="O17" s="3061">
        <f>SUM(O15:P16)</f>
        <v>9</v>
      </c>
      <c r="P17" s="3061"/>
      <c r="Q17" s="3061">
        <f>SUM(Q15:S16)</f>
        <v>68</v>
      </c>
      <c r="R17" s="3061"/>
      <c r="S17" s="3061"/>
      <c r="T17" s="206"/>
      <c r="U17" s="206"/>
    </row>
    <row r="18" spans="1:19" ht="21.75" customHeight="1">
      <c r="A18" s="784"/>
      <c r="B18" s="42"/>
      <c r="C18" s="42"/>
      <c r="D18" s="42"/>
      <c r="E18" s="42"/>
      <c r="F18" s="42"/>
      <c r="G18" s="42"/>
      <c r="H18" s="42"/>
      <c r="I18" s="42"/>
      <c r="J18" s="38"/>
      <c r="S18" s="2246" t="s">
        <v>503</v>
      </c>
    </row>
    <row r="19" spans="1:10" ht="21.75" customHeight="1">
      <c r="A19" s="784"/>
      <c r="B19" s="42"/>
      <c r="C19" s="42"/>
      <c r="D19" s="42"/>
      <c r="E19" s="42"/>
      <c r="F19" s="42"/>
      <c r="G19" s="42"/>
      <c r="H19" s="42"/>
      <c r="I19" s="42"/>
      <c r="J19" s="43"/>
    </row>
    <row r="20" spans="1:10" ht="21.75" customHeight="1">
      <c r="A20" s="1" t="s">
        <v>2393</v>
      </c>
      <c r="B20" s="37"/>
      <c r="C20" s="37"/>
      <c r="D20" s="37"/>
      <c r="E20" s="37"/>
      <c r="F20" s="37"/>
      <c r="G20" s="37"/>
      <c r="H20" s="37"/>
      <c r="I20" s="37"/>
      <c r="J20" s="37"/>
    </row>
    <row r="21" spans="1:19" ht="21.75" customHeight="1" thickBot="1">
      <c r="A21" s="3"/>
      <c r="B21" s="6"/>
      <c r="C21" s="6"/>
      <c r="D21" s="6"/>
      <c r="E21" s="6"/>
      <c r="F21" s="6"/>
      <c r="G21" s="6"/>
      <c r="H21" s="6"/>
      <c r="I21" s="6"/>
      <c r="J21" s="246"/>
      <c r="S21" s="1902" t="s">
        <v>504</v>
      </c>
    </row>
    <row r="22" spans="1:19" ht="21.75" customHeight="1">
      <c r="A22" s="3094"/>
      <c r="B22" s="2585"/>
      <c r="C22" s="3058" t="s">
        <v>497</v>
      </c>
      <c r="D22" s="3036"/>
      <c r="E22" s="3036"/>
      <c r="F22" s="2902"/>
      <c r="G22" s="2807" t="s">
        <v>498</v>
      </c>
      <c r="H22" s="2808"/>
      <c r="I22" s="2808"/>
      <c r="J22" s="2808"/>
      <c r="K22" s="2808"/>
      <c r="L22" s="2808"/>
      <c r="M22" s="2808"/>
      <c r="N22" s="2808"/>
      <c r="O22" s="2808"/>
      <c r="P22" s="3041"/>
      <c r="Q22" s="2807" t="s">
        <v>484</v>
      </c>
      <c r="R22" s="2808"/>
      <c r="S22" s="2808"/>
    </row>
    <row r="23" spans="1:19" ht="49.5" customHeight="1" thickBot="1">
      <c r="A23" s="3073"/>
      <c r="B23" s="2586"/>
      <c r="C23" s="3085" t="s">
        <v>489</v>
      </c>
      <c r="D23" s="3083"/>
      <c r="E23" s="3082" t="s">
        <v>490</v>
      </c>
      <c r="F23" s="3083"/>
      <c r="G23" s="3082" t="s">
        <v>491</v>
      </c>
      <c r="H23" s="3083"/>
      <c r="I23" s="3055" t="s">
        <v>492</v>
      </c>
      <c r="J23" s="3055"/>
      <c r="K23" s="3055" t="s">
        <v>493</v>
      </c>
      <c r="L23" s="3055"/>
      <c r="M23" s="3055" t="s">
        <v>494</v>
      </c>
      <c r="N23" s="3055"/>
      <c r="O23" s="3055" t="s">
        <v>495</v>
      </c>
      <c r="P23" s="3055"/>
      <c r="Q23" s="3042"/>
      <c r="R23" s="3043"/>
      <c r="S23" s="3043"/>
    </row>
    <row r="24" spans="1:19" ht="19.5" customHeight="1">
      <c r="A24" s="3076" t="s">
        <v>505</v>
      </c>
      <c r="B24" s="3077"/>
      <c r="C24" s="3086" t="s">
        <v>1742</v>
      </c>
      <c r="D24" s="3087"/>
      <c r="E24" s="3057" t="s">
        <v>1742</v>
      </c>
      <c r="F24" s="3057"/>
      <c r="G24" s="3057">
        <v>9</v>
      </c>
      <c r="H24" s="3057"/>
      <c r="I24" s="3053">
        <v>38</v>
      </c>
      <c r="J24" s="3053"/>
      <c r="K24" s="3053">
        <v>60</v>
      </c>
      <c r="L24" s="3053"/>
      <c r="M24" s="3053">
        <v>76</v>
      </c>
      <c r="N24" s="3053"/>
      <c r="O24" s="3053">
        <v>90</v>
      </c>
      <c r="P24" s="3053"/>
      <c r="Q24" s="3052">
        <f>SUM(C24:P24)</f>
        <v>273</v>
      </c>
      <c r="R24" s="3057"/>
      <c r="S24" s="3057"/>
    </row>
    <row r="25" spans="1:19" ht="19.5" customHeight="1">
      <c r="A25" s="3078" t="s">
        <v>506</v>
      </c>
      <c r="B25" s="3079"/>
      <c r="C25" s="3088" t="s">
        <v>1742</v>
      </c>
      <c r="D25" s="3056"/>
      <c r="E25" s="3053" t="s">
        <v>1742</v>
      </c>
      <c r="F25" s="3053"/>
      <c r="G25" s="3053">
        <v>10</v>
      </c>
      <c r="H25" s="3053"/>
      <c r="I25" s="3053">
        <v>47</v>
      </c>
      <c r="J25" s="3053"/>
      <c r="K25" s="3053">
        <v>46</v>
      </c>
      <c r="L25" s="3053"/>
      <c r="M25" s="3053">
        <v>54</v>
      </c>
      <c r="N25" s="3053"/>
      <c r="O25" s="3053">
        <v>84</v>
      </c>
      <c r="P25" s="3053"/>
      <c r="Q25" s="3050">
        <f>SUM(C25:P25)</f>
        <v>241</v>
      </c>
      <c r="R25" s="3053"/>
      <c r="S25" s="3053"/>
    </row>
    <row r="26" spans="1:19" ht="19.5" customHeight="1">
      <c r="A26" s="3078" t="s">
        <v>507</v>
      </c>
      <c r="B26" s="3079"/>
      <c r="C26" s="3089" t="s">
        <v>1742</v>
      </c>
      <c r="D26" s="3084"/>
      <c r="E26" s="3084" t="s">
        <v>1742</v>
      </c>
      <c r="F26" s="3084"/>
      <c r="G26" s="3084" t="s">
        <v>1742</v>
      </c>
      <c r="H26" s="3084"/>
      <c r="I26" s="3081" t="s">
        <v>1742</v>
      </c>
      <c r="J26" s="3081"/>
      <c r="K26" s="3056">
        <v>5</v>
      </c>
      <c r="L26" s="3056"/>
      <c r="M26" s="3053">
        <v>5</v>
      </c>
      <c r="N26" s="3053"/>
      <c r="O26" s="3053">
        <v>5</v>
      </c>
      <c r="P26" s="3053"/>
      <c r="Q26" s="3050">
        <f>SUM(C26:P26)</f>
        <v>15</v>
      </c>
      <c r="R26" s="3053"/>
      <c r="S26" s="3053"/>
    </row>
    <row r="27" spans="1:19" ht="19.5" customHeight="1" thickBot="1">
      <c r="A27" s="3028" t="s">
        <v>484</v>
      </c>
      <c r="B27" s="3080"/>
      <c r="C27" s="3054" t="s">
        <v>1743</v>
      </c>
      <c r="D27" s="3039"/>
      <c r="E27" s="3039" t="s">
        <v>1743</v>
      </c>
      <c r="F27" s="3039"/>
      <c r="G27" s="3039">
        <f>SUM(G24:G26)</f>
        <v>19</v>
      </c>
      <c r="H27" s="3039"/>
      <c r="I27" s="3039">
        <f>SUM(I24:I26)</f>
        <v>85</v>
      </c>
      <c r="J27" s="3039"/>
      <c r="K27" s="3039">
        <f>SUM(K24:K26)</f>
        <v>111</v>
      </c>
      <c r="L27" s="3039"/>
      <c r="M27" s="3039">
        <f>SUM(M24:M26)</f>
        <v>135</v>
      </c>
      <c r="N27" s="3039"/>
      <c r="O27" s="3039">
        <f>SUM(O24:O26)</f>
        <v>179</v>
      </c>
      <c r="P27" s="3039"/>
      <c r="Q27" s="3038">
        <f>SUM(Q24:Q26)</f>
        <v>529</v>
      </c>
      <c r="R27" s="3039"/>
      <c r="S27" s="3039"/>
    </row>
    <row r="28" spans="1:19" ht="21.75" customHeight="1">
      <c r="A28" s="784"/>
      <c r="B28" s="42"/>
      <c r="C28" s="42"/>
      <c r="D28" s="42"/>
      <c r="E28" s="42"/>
      <c r="F28" s="42"/>
      <c r="G28" s="42"/>
      <c r="H28" s="42"/>
      <c r="I28" s="42"/>
      <c r="J28" s="38"/>
      <c r="S28" s="2246" t="s">
        <v>503</v>
      </c>
    </row>
    <row r="29" spans="6:10" ht="21.75" customHeight="1">
      <c r="F29" s="3"/>
      <c r="H29" s="3"/>
      <c r="I29" s="3"/>
      <c r="J29" s="3"/>
    </row>
    <row r="30" spans="1:10" ht="21.75" customHeight="1">
      <c r="A30" s="1" t="s">
        <v>2394</v>
      </c>
      <c r="B30" s="37"/>
      <c r="C30" s="37"/>
      <c r="D30" s="37"/>
      <c r="E30" s="37"/>
      <c r="F30" s="37"/>
      <c r="G30" s="37"/>
      <c r="H30" s="37"/>
      <c r="I30" s="37"/>
      <c r="J30" s="37"/>
    </row>
    <row r="31" spans="1:20" ht="21.75" customHeight="1" thickBot="1">
      <c r="A31" s="3"/>
      <c r="B31" s="6"/>
      <c r="C31" s="6"/>
      <c r="D31" s="6"/>
      <c r="E31" s="6"/>
      <c r="F31" s="6"/>
      <c r="G31" s="6"/>
      <c r="H31" s="6"/>
      <c r="I31" s="6"/>
      <c r="J31" s="246"/>
      <c r="T31" s="1902" t="s">
        <v>508</v>
      </c>
    </row>
    <row r="32" spans="1:20" ht="21.75" customHeight="1">
      <c r="A32" s="3074" t="s">
        <v>509</v>
      </c>
      <c r="B32" s="3075"/>
      <c r="C32" s="2807" t="s">
        <v>510</v>
      </c>
      <c r="D32" s="2808"/>
      <c r="E32" s="2808"/>
      <c r="F32" s="2808"/>
      <c r="G32" s="2808"/>
      <c r="H32" s="3041"/>
      <c r="I32" s="2897" t="s">
        <v>511</v>
      </c>
      <c r="J32" s="3036"/>
      <c r="K32" s="3036"/>
      <c r="L32" s="3036"/>
      <c r="M32" s="3036"/>
      <c r="N32" s="3036"/>
      <c r="O32" s="3036"/>
      <c r="P32" s="3036"/>
      <c r="Q32" s="3036"/>
      <c r="R32" s="3036"/>
      <c r="S32" s="3036"/>
      <c r="T32" s="3036"/>
    </row>
    <row r="33" spans="1:20" ht="30" customHeight="1">
      <c r="A33" s="1903" t="s">
        <v>512</v>
      </c>
      <c r="B33" s="319" t="s">
        <v>513</v>
      </c>
      <c r="C33" s="3042"/>
      <c r="D33" s="3043"/>
      <c r="E33" s="3043"/>
      <c r="F33" s="3043"/>
      <c r="G33" s="3043"/>
      <c r="H33" s="3044"/>
      <c r="I33" s="3045" t="s">
        <v>514</v>
      </c>
      <c r="J33" s="2923"/>
      <c r="K33" s="2923"/>
      <c r="L33" s="3046"/>
      <c r="M33" s="3045" t="s">
        <v>515</v>
      </c>
      <c r="N33" s="2923"/>
      <c r="O33" s="2923"/>
      <c r="P33" s="3046"/>
      <c r="Q33" s="3047" t="s">
        <v>516</v>
      </c>
      <c r="R33" s="3048"/>
      <c r="S33" s="3048"/>
      <c r="T33" s="3048"/>
    </row>
    <row r="34" spans="1:20" ht="30" customHeight="1" thickBot="1">
      <c r="A34" s="320" t="s">
        <v>517</v>
      </c>
      <c r="B34" s="320" t="s">
        <v>517</v>
      </c>
      <c r="C34" s="3038" t="s">
        <v>518</v>
      </c>
      <c r="D34" s="3039"/>
      <c r="E34" s="3040"/>
      <c r="F34" s="3038" t="s">
        <v>517</v>
      </c>
      <c r="G34" s="3039"/>
      <c r="H34" s="3040"/>
      <c r="I34" s="3038" t="s">
        <v>518</v>
      </c>
      <c r="J34" s="3040"/>
      <c r="K34" s="3038" t="s">
        <v>517</v>
      </c>
      <c r="L34" s="3049"/>
      <c r="M34" s="3050" t="s">
        <v>518</v>
      </c>
      <c r="N34" s="3051"/>
      <c r="O34" s="3052" t="s">
        <v>517</v>
      </c>
      <c r="P34" s="3049"/>
      <c r="Q34" s="3053" t="s">
        <v>518</v>
      </c>
      <c r="R34" s="3051"/>
      <c r="S34" s="3050" t="s">
        <v>517</v>
      </c>
      <c r="T34" s="3053"/>
    </row>
    <row r="35" spans="1:20" ht="19.5" customHeight="1" thickBot="1">
      <c r="A35" s="2247">
        <v>5796</v>
      </c>
      <c r="B35" s="2248">
        <v>451</v>
      </c>
      <c r="C35" s="3037">
        <v>1880</v>
      </c>
      <c r="D35" s="3034"/>
      <c r="E35" s="3034"/>
      <c r="F35" s="3034">
        <v>1268</v>
      </c>
      <c r="G35" s="3034"/>
      <c r="H35" s="3035"/>
      <c r="I35" s="3037">
        <v>73</v>
      </c>
      <c r="J35" s="3034"/>
      <c r="K35" s="3034">
        <v>17</v>
      </c>
      <c r="L35" s="3035"/>
      <c r="M35" s="3037">
        <v>137</v>
      </c>
      <c r="N35" s="3034"/>
      <c r="O35" s="3034">
        <v>51</v>
      </c>
      <c r="P35" s="3035"/>
      <c r="Q35" s="3034">
        <v>11</v>
      </c>
      <c r="R35" s="3034"/>
      <c r="S35" s="3034">
        <v>9</v>
      </c>
      <c r="T35" s="3034"/>
    </row>
    <row r="36" spans="6:20" ht="21.75" customHeight="1">
      <c r="F36" s="3"/>
      <c r="H36" s="3"/>
      <c r="I36" s="3"/>
      <c r="J36" s="38"/>
      <c r="T36" s="2246" t="s">
        <v>503</v>
      </c>
    </row>
  </sheetData>
  <sheetProtection/>
  <mergeCells count="149">
    <mergeCell ref="Q7:R7"/>
    <mergeCell ref="S7:U7"/>
    <mergeCell ref="Q6:R6"/>
    <mergeCell ref="S6:U6"/>
    <mergeCell ref="A7:B7"/>
    <mergeCell ref="C7:D7"/>
    <mergeCell ref="E7:F7"/>
    <mergeCell ref="G7:H7"/>
    <mergeCell ref="I7:J7"/>
    <mergeCell ref="K7:L7"/>
    <mergeCell ref="M7:N7"/>
    <mergeCell ref="O7:P7"/>
    <mergeCell ref="S5:U5"/>
    <mergeCell ref="A6:B6"/>
    <mergeCell ref="C6:D6"/>
    <mergeCell ref="E6:F6"/>
    <mergeCell ref="G6:H6"/>
    <mergeCell ref="I6:J6"/>
    <mergeCell ref="K6:L6"/>
    <mergeCell ref="M6:N6"/>
    <mergeCell ref="O6:P6"/>
    <mergeCell ref="K5:L5"/>
    <mergeCell ref="M5:N5"/>
    <mergeCell ref="O5:P5"/>
    <mergeCell ref="A16:B16"/>
    <mergeCell ref="A17:B17"/>
    <mergeCell ref="A22:B23"/>
    <mergeCell ref="C22:F22"/>
    <mergeCell ref="A13:B14"/>
    <mergeCell ref="A15:B15"/>
    <mergeCell ref="S3:U4"/>
    <mergeCell ref="C4:D4"/>
    <mergeCell ref="E4:F4"/>
    <mergeCell ref="G4:H4"/>
    <mergeCell ref="I4:J4"/>
    <mergeCell ref="K4:L4"/>
    <mergeCell ref="M4:N4"/>
    <mergeCell ref="O4:P4"/>
    <mergeCell ref="Q4:R4"/>
    <mergeCell ref="A3:B4"/>
    <mergeCell ref="C3:F3"/>
    <mergeCell ref="G3:R3"/>
    <mergeCell ref="Q5:R5"/>
    <mergeCell ref="A5:B5"/>
    <mergeCell ref="C5:D5"/>
    <mergeCell ref="E5:F5"/>
    <mergeCell ref="G5:H5"/>
    <mergeCell ref="I5:J5"/>
    <mergeCell ref="A32:B32"/>
    <mergeCell ref="A24:B24"/>
    <mergeCell ref="A25:B25"/>
    <mergeCell ref="A26:B26"/>
    <mergeCell ref="A27:B27"/>
    <mergeCell ref="I23:J23"/>
    <mergeCell ref="I24:J24"/>
    <mergeCell ref="I25:J25"/>
    <mergeCell ref="I26:J26"/>
    <mergeCell ref="I27:J27"/>
    <mergeCell ref="G23:H23"/>
    <mergeCell ref="G24:H24"/>
    <mergeCell ref="G25:H25"/>
    <mergeCell ref="G26:H26"/>
    <mergeCell ref="G27:H27"/>
    <mergeCell ref="E23:F23"/>
    <mergeCell ref="E24:F24"/>
    <mergeCell ref="E25:F25"/>
    <mergeCell ref="E26:F26"/>
    <mergeCell ref="E27:F27"/>
    <mergeCell ref="C23:D23"/>
    <mergeCell ref="C24:D24"/>
    <mergeCell ref="C25:D25"/>
    <mergeCell ref="C26:D26"/>
    <mergeCell ref="I16:J16"/>
    <mergeCell ref="I17:J17"/>
    <mergeCell ref="O14:P14"/>
    <mergeCell ref="O15:P15"/>
    <mergeCell ref="O16:P16"/>
    <mergeCell ref="O17:P17"/>
    <mergeCell ref="Q13:S14"/>
    <mergeCell ref="Q15:S15"/>
    <mergeCell ref="Q16:S16"/>
    <mergeCell ref="Q17:S17"/>
    <mergeCell ref="C13:F13"/>
    <mergeCell ref="G13:P13"/>
    <mergeCell ref="M15:N15"/>
    <mergeCell ref="M16:N16"/>
    <mergeCell ref="M17:N17"/>
    <mergeCell ref="C14:D14"/>
    <mergeCell ref="C15:D15"/>
    <mergeCell ref="C16:D16"/>
    <mergeCell ref="C17:D17"/>
    <mergeCell ref="M14:N14"/>
    <mergeCell ref="G14:H14"/>
    <mergeCell ref="G15:H15"/>
    <mergeCell ref="G16:H16"/>
    <mergeCell ref="G17:H17"/>
    <mergeCell ref="E14:F14"/>
    <mergeCell ref="E15:F15"/>
    <mergeCell ref="E16:F16"/>
    <mergeCell ref="E17:F17"/>
    <mergeCell ref="K14:L14"/>
    <mergeCell ref="K15:L15"/>
    <mergeCell ref="K16:L16"/>
    <mergeCell ref="K17:L17"/>
    <mergeCell ref="I14:J14"/>
    <mergeCell ref="I15:J15"/>
    <mergeCell ref="Q27:S27"/>
    <mergeCell ref="O23:P23"/>
    <mergeCell ref="O24:P24"/>
    <mergeCell ref="O25:P25"/>
    <mergeCell ref="O26:P26"/>
    <mergeCell ref="O27:P27"/>
    <mergeCell ref="Q22:S23"/>
    <mergeCell ref="Q24:S24"/>
    <mergeCell ref="Q25:S25"/>
    <mergeCell ref="Q26:S26"/>
    <mergeCell ref="G22:P22"/>
    <mergeCell ref="C27:D27"/>
    <mergeCell ref="K23:L23"/>
    <mergeCell ref="K24:L24"/>
    <mergeCell ref="K25:L25"/>
    <mergeCell ref="K26:L26"/>
    <mergeCell ref="K27:L27"/>
    <mergeCell ref="M23:N23"/>
    <mergeCell ref="M24:N24"/>
    <mergeCell ref="M25:N25"/>
    <mergeCell ref="M26:N26"/>
    <mergeCell ref="M27:N27"/>
    <mergeCell ref="F35:H35"/>
    <mergeCell ref="I32:T32"/>
    <mergeCell ref="C35:E35"/>
    <mergeCell ref="I35:J35"/>
    <mergeCell ref="K35:L35"/>
    <mergeCell ref="M35:N35"/>
    <mergeCell ref="O35:P35"/>
    <mergeCell ref="Q35:R35"/>
    <mergeCell ref="S35:T35"/>
    <mergeCell ref="F34:H34"/>
    <mergeCell ref="C32:H33"/>
    <mergeCell ref="I33:L33"/>
    <mergeCell ref="M33:P33"/>
    <mergeCell ref="Q33:T33"/>
    <mergeCell ref="C34:E34"/>
    <mergeCell ref="I34:J34"/>
    <mergeCell ref="K34:L34"/>
    <mergeCell ref="M34:N34"/>
    <mergeCell ref="O34:P34"/>
    <mergeCell ref="Q34:R34"/>
    <mergeCell ref="S34:T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&amp;C-48-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1:H27"/>
  <sheetViews>
    <sheetView showGridLines="0" zoomScalePageLayoutView="0" workbookViewId="0" topLeftCell="A10">
      <selection activeCell="B16" sqref="B16"/>
    </sheetView>
  </sheetViews>
  <sheetFormatPr defaultColWidth="6.625" defaultRowHeight="16.5" customHeight="1"/>
  <cols>
    <col min="1" max="1" width="4.625" style="719" customWidth="1"/>
    <col min="2" max="2" width="14.875" style="717" customWidth="1"/>
    <col min="3" max="7" width="12.875" style="717" customWidth="1"/>
    <col min="8" max="251" width="6.625" style="719" customWidth="1"/>
    <col min="252" max="16384" width="6.625" style="719" customWidth="1"/>
  </cols>
  <sheetData>
    <row r="1" spans="2:7" ht="16.5" customHeight="1">
      <c r="B1" s="1222" t="s">
        <v>2413</v>
      </c>
      <c r="C1" s="718"/>
      <c r="D1" s="718"/>
      <c r="E1" s="718"/>
      <c r="F1" s="718"/>
      <c r="G1" s="718"/>
    </row>
    <row r="3" spans="2:7" ht="16.5" customHeight="1" thickBot="1">
      <c r="B3" s="1698" t="s">
        <v>2410</v>
      </c>
      <c r="C3" s="683"/>
      <c r="D3" s="683"/>
      <c r="E3" s="683"/>
      <c r="F3" s="683"/>
      <c r="G3" s="720" t="s">
        <v>2395</v>
      </c>
    </row>
    <row r="4" spans="2:7" ht="19.5" customHeight="1" thickBot="1">
      <c r="B4" s="751" t="s">
        <v>2396</v>
      </c>
      <c r="C4" s="1273" t="s">
        <v>2397</v>
      </c>
      <c r="D4" s="1225" t="s">
        <v>2398</v>
      </c>
      <c r="E4" s="1225" t="s">
        <v>2399</v>
      </c>
      <c r="F4" s="1225" t="s">
        <v>2400</v>
      </c>
      <c r="G4" s="1225" t="s">
        <v>2401</v>
      </c>
    </row>
    <row r="5" spans="2:8" ht="19.5" customHeight="1">
      <c r="B5" s="1228" t="s">
        <v>2402</v>
      </c>
      <c r="C5" s="1078">
        <v>12420500</v>
      </c>
      <c r="D5" s="1078">
        <v>12393500</v>
      </c>
      <c r="E5" s="1078">
        <v>12393500</v>
      </c>
      <c r="F5" s="1078">
        <v>12433250</v>
      </c>
      <c r="G5" s="1078">
        <v>12267500</v>
      </c>
      <c r="H5" s="757"/>
    </row>
    <row r="6" spans="2:8" ht="19.5" customHeight="1">
      <c r="B6" s="1229" t="s">
        <v>2403</v>
      </c>
      <c r="C6" s="1065">
        <v>16644053</v>
      </c>
      <c r="D6" s="1065">
        <v>16414870</v>
      </c>
      <c r="E6" s="1065">
        <v>15064703</v>
      </c>
      <c r="F6" s="1065">
        <v>15933736</v>
      </c>
      <c r="G6" s="1065">
        <v>15984342</v>
      </c>
      <c r="H6" s="757"/>
    </row>
    <row r="7" spans="2:8" ht="19.5" customHeight="1" thickBot="1">
      <c r="B7" s="1274" t="s">
        <v>2404</v>
      </c>
      <c r="C7" s="1904">
        <f>SUM(C6/C5)*100</f>
        <v>134.00469385290447</v>
      </c>
      <c r="D7" s="1904">
        <f>SUM(D6/D5)*100</f>
        <v>132.4474119498124</v>
      </c>
      <c r="E7" s="1904">
        <f>SUM(E6/E5)*100</f>
        <v>121.5532577560818</v>
      </c>
      <c r="F7" s="1904">
        <f>SUM(F6/F5)*100</f>
        <v>128.15423159672653</v>
      </c>
      <c r="G7" s="1904">
        <f>SUM(G6/G5)*100</f>
        <v>130.2982840839617</v>
      </c>
      <c r="H7" s="757"/>
    </row>
    <row r="8" spans="2:7" ht="16.5" customHeight="1">
      <c r="B8" s="678"/>
      <c r="C8" s="683"/>
      <c r="D8" s="683"/>
      <c r="E8" s="683"/>
      <c r="F8" s="683"/>
      <c r="G8" s="720"/>
    </row>
    <row r="9" ht="16.5" customHeight="1" thickBot="1"/>
    <row r="10" spans="2:7" ht="19.5" customHeight="1" thickBot="1">
      <c r="B10" s="751" t="s">
        <v>2396</v>
      </c>
      <c r="C10" s="1273" t="s">
        <v>2405</v>
      </c>
      <c r="D10" s="1225" t="s">
        <v>2406</v>
      </c>
      <c r="E10" s="1225" t="s">
        <v>2407</v>
      </c>
      <c r="F10" s="1225" t="s">
        <v>2408</v>
      </c>
      <c r="G10" s="1225" t="s">
        <v>2409</v>
      </c>
    </row>
    <row r="11" spans="2:8" ht="19.5" customHeight="1">
      <c r="B11" s="1228" t="s">
        <v>2402</v>
      </c>
      <c r="C11" s="1078">
        <v>12271400</v>
      </c>
      <c r="D11" s="1078">
        <v>12271400</v>
      </c>
      <c r="E11" s="1078">
        <v>12271400</v>
      </c>
      <c r="F11" s="1078">
        <v>12271400</v>
      </c>
      <c r="G11" s="1275">
        <v>12271400</v>
      </c>
      <c r="H11" s="757"/>
    </row>
    <row r="12" spans="2:8" ht="19.5" customHeight="1">
      <c r="B12" s="1229" t="s">
        <v>2403</v>
      </c>
      <c r="C12" s="1065">
        <v>15350208</v>
      </c>
      <c r="D12" s="1065">
        <v>15156147</v>
      </c>
      <c r="E12" s="1065">
        <v>14837308</v>
      </c>
      <c r="F12" s="1065">
        <v>14322366</v>
      </c>
      <c r="G12" s="1080">
        <v>14241614</v>
      </c>
      <c r="H12" s="757"/>
    </row>
    <row r="13" spans="2:8" ht="19.5" customHeight="1" thickBot="1">
      <c r="B13" s="1274" t="s">
        <v>2404</v>
      </c>
      <c r="C13" s="1904">
        <f>SUM(C12/C11)*100</f>
        <v>125.08929706471959</v>
      </c>
      <c r="D13" s="1904">
        <f>SUM(D12/D11)*100</f>
        <v>123.50788826050818</v>
      </c>
      <c r="E13" s="1904">
        <f>SUM(E12/E11)*100</f>
        <v>120.90965985951074</v>
      </c>
      <c r="F13" s="1904">
        <f>SUM(F12/F11)*100</f>
        <v>116.71338233616378</v>
      </c>
      <c r="G13" s="1904">
        <f>SUM(G12/G11)*100</f>
        <v>116.05533190996952</v>
      </c>
      <c r="H13" s="757"/>
    </row>
    <row r="14" spans="2:7" ht="16.5" customHeight="1">
      <c r="B14" s="1276"/>
      <c r="C14" s="683"/>
      <c r="D14" s="683"/>
      <c r="E14" s="683"/>
      <c r="F14" s="683"/>
      <c r="G14" s="720"/>
    </row>
    <row r="16" spans="2:7" ht="16.5" customHeight="1" thickBot="1">
      <c r="B16" s="1698" t="s">
        <v>2411</v>
      </c>
      <c r="C16" s="683"/>
      <c r="D16" s="683"/>
      <c r="E16" s="683"/>
      <c r="F16" s="683"/>
      <c r="G16" s="720" t="s">
        <v>2395</v>
      </c>
    </row>
    <row r="17" spans="2:7" ht="19.5" customHeight="1" thickBot="1">
      <c r="B17" s="751" t="s">
        <v>2396</v>
      </c>
      <c r="C17" s="1273" t="s">
        <v>2397</v>
      </c>
      <c r="D17" s="1225" t="s">
        <v>2398</v>
      </c>
      <c r="E17" s="1225" t="s">
        <v>2399</v>
      </c>
      <c r="F17" s="1225" t="s">
        <v>2400</v>
      </c>
      <c r="G17" s="1225" t="s">
        <v>2401</v>
      </c>
    </row>
    <row r="18" spans="2:7" ht="19.5" customHeight="1">
      <c r="B18" s="1228" t="s">
        <v>2402</v>
      </c>
      <c r="C18" s="1078">
        <v>6000000</v>
      </c>
      <c r="D18" s="1078">
        <v>6000000</v>
      </c>
      <c r="E18" s="1078">
        <v>7000000</v>
      </c>
      <c r="F18" s="1078">
        <v>6700000</v>
      </c>
      <c r="G18" s="1078">
        <v>6700000</v>
      </c>
    </row>
    <row r="19" spans="2:7" ht="19.5" customHeight="1">
      <c r="B19" s="1229" t="s">
        <v>2403</v>
      </c>
      <c r="C19" s="1065">
        <v>6332889</v>
      </c>
      <c r="D19" s="1065">
        <v>7071430</v>
      </c>
      <c r="E19" s="1065">
        <v>6794845</v>
      </c>
      <c r="F19" s="1065">
        <v>7120837</v>
      </c>
      <c r="G19" s="1065">
        <v>7283791</v>
      </c>
    </row>
    <row r="20" spans="2:7" ht="19.5" customHeight="1" thickBot="1">
      <c r="B20" s="1274" t="s">
        <v>2404</v>
      </c>
      <c r="C20" s="1904">
        <f>SUM(C19/C18)*100</f>
        <v>105.54814999999999</v>
      </c>
      <c r="D20" s="1904">
        <f>SUM(D19/D18)*100</f>
        <v>117.85716666666666</v>
      </c>
      <c r="E20" s="1904">
        <f>SUM(E19/E18)*100</f>
        <v>97.0692142857143</v>
      </c>
      <c r="F20" s="1904">
        <f>SUM(F19/F18)*100</f>
        <v>106.28114925373133</v>
      </c>
      <c r="G20" s="1904">
        <f>SUM(G19/G18)*100</f>
        <v>108.7132985074627</v>
      </c>
    </row>
    <row r="21" spans="2:7" ht="16.5" customHeight="1">
      <c r="B21" s="678"/>
      <c r="C21" s="683"/>
      <c r="D21" s="683"/>
      <c r="E21" s="683"/>
      <c r="F21" s="683"/>
      <c r="G21" s="720"/>
    </row>
    <row r="22" ht="16.5" customHeight="1" thickBot="1"/>
    <row r="23" spans="2:7" ht="19.5" customHeight="1" thickBot="1">
      <c r="B23" s="751" t="s">
        <v>2396</v>
      </c>
      <c r="C23" s="1273" t="s">
        <v>2405</v>
      </c>
      <c r="D23" s="1225" t="s">
        <v>2406</v>
      </c>
      <c r="E23" s="1225" t="s">
        <v>2407</v>
      </c>
      <c r="F23" s="1225" t="s">
        <v>2408</v>
      </c>
      <c r="G23" s="1225" t="s">
        <v>2409</v>
      </c>
    </row>
    <row r="24" spans="2:7" ht="19.5" customHeight="1">
      <c r="B24" s="1228" t="s">
        <v>2402</v>
      </c>
      <c r="C24" s="1078">
        <v>6700000</v>
      </c>
      <c r="D24" s="1078">
        <v>6700000</v>
      </c>
      <c r="E24" s="1078">
        <v>6700000</v>
      </c>
      <c r="F24" s="1078">
        <v>6700000</v>
      </c>
      <c r="G24" s="1275">
        <v>6700000</v>
      </c>
    </row>
    <row r="25" spans="2:7" ht="19.5" customHeight="1">
      <c r="B25" s="1229" t="s">
        <v>2403</v>
      </c>
      <c r="C25" s="1065">
        <v>6922947</v>
      </c>
      <c r="D25" s="1065">
        <v>6809250</v>
      </c>
      <c r="E25" s="1065">
        <v>6805700</v>
      </c>
      <c r="F25" s="1065">
        <v>6607006</v>
      </c>
      <c r="G25" s="1080">
        <v>6691361</v>
      </c>
    </row>
    <row r="26" spans="2:7" ht="19.5" customHeight="1" thickBot="1">
      <c r="B26" s="1274" t="s">
        <v>2404</v>
      </c>
      <c r="C26" s="1904">
        <f>SUM(C25/C24)*100</f>
        <v>103.3275671641791</v>
      </c>
      <c r="D26" s="1904">
        <f>SUM(D25/D24)*100</f>
        <v>101.63059701492539</v>
      </c>
      <c r="E26" s="1904">
        <f>SUM(E25/E24)*100</f>
        <v>101.57761194029851</v>
      </c>
      <c r="F26" s="1904">
        <f>SUM(F25/F24)*100</f>
        <v>98.61202985074627</v>
      </c>
      <c r="G26" s="1904">
        <f>SUM(G25/G24)*100</f>
        <v>99.87105970149254</v>
      </c>
    </row>
    <row r="27" ht="16.5" customHeight="1">
      <c r="G27" s="687" t="s">
        <v>2412</v>
      </c>
    </row>
  </sheetData>
  <sheetProtection/>
  <printOptions/>
  <pageMargins left="0.5905511811023623" right="0.5905511811023623" top="0.9055118110236221" bottom="0.5905511811023623" header="0.3937007874015748" footer="0.5118110236220472"/>
  <pageSetup horizontalDpi="600" verticalDpi="600" orientation="portrait" paperSize="9" r:id="rId1"/>
  <headerFooter alignWithMargins="0">
    <oddFooter>&amp;C-49-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7">
      <selection activeCell="A22" sqref="A22"/>
    </sheetView>
  </sheetViews>
  <sheetFormatPr defaultColWidth="6.625" defaultRowHeight="21.75" customHeight="1"/>
  <cols>
    <col min="1" max="1" width="9.375" style="717" customWidth="1"/>
    <col min="2" max="5" width="8.75390625" style="717" customWidth="1"/>
    <col min="6" max="6" width="8.75390625" style="719" customWidth="1"/>
    <col min="7" max="7" width="8.75390625" style="717" customWidth="1"/>
    <col min="8" max="10" width="8.75390625" style="719" customWidth="1"/>
    <col min="11" max="248" width="6.625" style="719" customWidth="1"/>
    <col min="249" max="16384" width="6.625" style="719" customWidth="1"/>
  </cols>
  <sheetData>
    <row r="1" spans="1:7" ht="21.75" customHeight="1">
      <c r="A1" s="1222" t="s">
        <v>2438</v>
      </c>
      <c r="B1" s="718"/>
      <c r="C1" s="718"/>
      <c r="D1" s="718"/>
      <c r="E1" s="718"/>
      <c r="F1" s="718"/>
      <c r="G1" s="718"/>
    </row>
    <row r="2" spans="2:8" ht="21.75" customHeight="1" thickBot="1">
      <c r="B2" s="720"/>
      <c r="C2" s="720"/>
      <c r="D2" s="720"/>
      <c r="E2" s="720"/>
      <c r="F2" s="720"/>
      <c r="G2" s="720"/>
      <c r="H2" s="848" t="s">
        <v>3332</v>
      </c>
    </row>
    <row r="3" spans="1:8" ht="21.75" customHeight="1">
      <c r="A3" s="2630" t="s">
        <v>2971</v>
      </c>
      <c r="B3" s="2604"/>
      <c r="C3" s="2672" t="s">
        <v>2414</v>
      </c>
      <c r="D3" s="2673"/>
      <c r="E3" s="2606" t="s">
        <v>2415</v>
      </c>
      <c r="F3" s="2673"/>
      <c r="G3" s="2606" t="s">
        <v>2416</v>
      </c>
      <c r="H3" s="2661"/>
    </row>
    <row r="4" spans="1:8" ht="21.75" customHeight="1" thickBot="1">
      <c r="A4" s="2683"/>
      <c r="B4" s="2683"/>
      <c r="C4" s="1226" t="s">
        <v>2417</v>
      </c>
      <c r="D4" s="1227" t="s">
        <v>2418</v>
      </c>
      <c r="E4" s="1227" t="s">
        <v>2417</v>
      </c>
      <c r="F4" s="1227" t="s">
        <v>2418</v>
      </c>
      <c r="G4" s="1227" t="s">
        <v>2417</v>
      </c>
      <c r="H4" s="937" t="s">
        <v>2418</v>
      </c>
    </row>
    <row r="5" spans="1:8" ht="21.75" customHeight="1">
      <c r="A5" s="2891" t="s">
        <v>2970</v>
      </c>
      <c r="B5" s="3119"/>
      <c r="C5" s="1038">
        <v>4</v>
      </c>
      <c r="D5" s="1277">
        <v>922</v>
      </c>
      <c r="E5" s="1278">
        <v>41</v>
      </c>
      <c r="F5" s="1278">
        <v>97</v>
      </c>
      <c r="G5" s="1278">
        <v>20</v>
      </c>
      <c r="H5" s="1272" t="s">
        <v>2437</v>
      </c>
    </row>
    <row r="6" spans="1:8" ht="21.75" customHeight="1">
      <c r="A6" s="2891" t="s">
        <v>2419</v>
      </c>
      <c r="B6" s="3119"/>
      <c r="C6" s="1038">
        <v>4</v>
      </c>
      <c r="D6" s="1277">
        <v>886</v>
      </c>
      <c r="E6" s="1278">
        <v>40</v>
      </c>
      <c r="F6" s="1278">
        <v>97</v>
      </c>
      <c r="G6" s="1278">
        <v>21</v>
      </c>
      <c r="H6" s="1272" t="s">
        <v>2437</v>
      </c>
    </row>
    <row r="7" spans="1:9" ht="21.75" customHeight="1">
      <c r="A7" s="2891" t="s">
        <v>2420</v>
      </c>
      <c r="B7" s="3119"/>
      <c r="C7" s="1038">
        <v>3</v>
      </c>
      <c r="D7" s="1277">
        <v>809</v>
      </c>
      <c r="E7" s="1278">
        <v>39</v>
      </c>
      <c r="F7" s="1278">
        <v>61</v>
      </c>
      <c r="G7" s="1278">
        <v>22</v>
      </c>
      <c r="H7" s="1272" t="s">
        <v>2437</v>
      </c>
      <c r="I7" s="757"/>
    </row>
    <row r="8" spans="1:9" ht="21.75" customHeight="1">
      <c r="A8" s="2891" t="s">
        <v>2421</v>
      </c>
      <c r="B8" s="3119"/>
      <c r="C8" s="1038">
        <v>2</v>
      </c>
      <c r="D8" s="1277">
        <v>561</v>
      </c>
      <c r="E8" s="1278">
        <v>39</v>
      </c>
      <c r="F8" s="1278">
        <v>45</v>
      </c>
      <c r="G8" s="1278">
        <v>21</v>
      </c>
      <c r="H8" s="1272" t="s">
        <v>2437</v>
      </c>
      <c r="I8" s="757"/>
    </row>
    <row r="9" spans="1:9" ht="21.75" customHeight="1" thickBot="1">
      <c r="A9" s="3117" t="s">
        <v>2422</v>
      </c>
      <c r="B9" s="3118"/>
      <c r="C9" s="1686">
        <v>2</v>
      </c>
      <c r="D9" s="1687">
        <v>503</v>
      </c>
      <c r="E9" s="1688">
        <v>39</v>
      </c>
      <c r="F9" s="1688">
        <v>45</v>
      </c>
      <c r="G9" s="1688">
        <v>21</v>
      </c>
      <c r="H9" s="1295" t="s">
        <v>2437</v>
      </c>
      <c r="I9" s="757"/>
    </row>
    <row r="10" spans="2:8" ht="21.75" customHeight="1">
      <c r="B10" s="683"/>
      <c r="C10" s="683"/>
      <c r="D10" s="683"/>
      <c r="E10" s="683"/>
      <c r="F10" s="683"/>
      <c r="G10" s="683"/>
      <c r="H10" s="720" t="s">
        <v>2423</v>
      </c>
    </row>
    <row r="11" spans="1:8" ht="21.75" customHeight="1">
      <c r="A11" s="1294"/>
      <c r="B11" s="683"/>
      <c r="C11" s="683"/>
      <c r="D11" s="683"/>
      <c r="E11" s="683"/>
      <c r="F11" s="683"/>
      <c r="G11" s="683"/>
      <c r="H11" s="720"/>
    </row>
    <row r="13" spans="1:10" s="3" customFormat="1" ht="21.75" customHeight="1">
      <c r="A13" s="1" t="s">
        <v>2439</v>
      </c>
      <c r="B13" s="37"/>
      <c r="C13" s="37"/>
      <c r="D13" s="37"/>
      <c r="E13" s="37"/>
      <c r="F13" s="37"/>
      <c r="G13" s="37"/>
      <c r="H13" s="37"/>
      <c r="I13" s="37"/>
      <c r="J13" s="37"/>
    </row>
    <row r="14" spans="2:8" s="3" customFormat="1" ht="21.75" customHeight="1" thickBot="1">
      <c r="B14" s="6"/>
      <c r="C14" s="6"/>
      <c r="D14" s="6"/>
      <c r="E14" s="6"/>
      <c r="F14" s="6"/>
      <c r="G14" s="6"/>
      <c r="H14" s="6" t="s">
        <v>2424</v>
      </c>
    </row>
    <row r="15" spans="1:8" s="3" customFormat="1" ht="25.5" customHeight="1" thickBot="1">
      <c r="A15" s="1224" t="s">
        <v>2425</v>
      </c>
      <c r="B15" s="1279" t="s">
        <v>2426</v>
      </c>
      <c r="C15" s="1280" t="s">
        <v>2427</v>
      </c>
      <c r="D15" s="1281" t="s">
        <v>2428</v>
      </c>
      <c r="E15" s="1281" t="s">
        <v>2433</v>
      </c>
      <c r="F15" s="1281" t="s">
        <v>2434</v>
      </c>
      <c r="G15" s="1280" t="s">
        <v>2435</v>
      </c>
      <c r="H15" s="1282" t="s">
        <v>2436</v>
      </c>
    </row>
    <row r="16" spans="1:8" s="3" customFormat="1" ht="21.75" customHeight="1">
      <c r="A16" s="1283" t="s">
        <v>173</v>
      </c>
      <c r="B16" s="1284">
        <v>87</v>
      </c>
      <c r="C16" s="211">
        <v>24</v>
      </c>
      <c r="D16" s="211">
        <v>75</v>
      </c>
      <c r="E16" s="211">
        <v>22</v>
      </c>
      <c r="F16" s="211">
        <v>20</v>
      </c>
      <c r="G16" s="211">
        <v>349</v>
      </c>
      <c r="H16" s="211">
        <v>186</v>
      </c>
    </row>
    <row r="17" spans="1:8" s="3" customFormat="1" ht="21.75" customHeight="1">
      <c r="A17" s="1230" t="s">
        <v>2429</v>
      </c>
      <c r="B17" s="1284">
        <v>88</v>
      </c>
      <c r="C17" s="211">
        <v>26</v>
      </c>
      <c r="D17" s="211">
        <v>80</v>
      </c>
      <c r="E17" s="211">
        <v>20</v>
      </c>
      <c r="F17" s="211">
        <v>16</v>
      </c>
      <c r="G17" s="211">
        <v>368</v>
      </c>
      <c r="H17" s="211">
        <v>193</v>
      </c>
    </row>
    <row r="18" spans="1:8" s="3" customFormat="1" ht="21.75" customHeight="1">
      <c r="A18" s="1230" t="s">
        <v>2430</v>
      </c>
      <c r="B18" s="1284">
        <v>92</v>
      </c>
      <c r="C18" s="211">
        <v>25</v>
      </c>
      <c r="D18" s="211">
        <v>99</v>
      </c>
      <c r="E18" s="211">
        <v>22</v>
      </c>
      <c r="F18" s="211">
        <v>8</v>
      </c>
      <c r="G18" s="211">
        <v>354</v>
      </c>
      <c r="H18" s="211">
        <v>201</v>
      </c>
    </row>
    <row r="19" spans="1:11" s="3" customFormat="1" ht="21.75" customHeight="1">
      <c r="A19" s="1231" t="s">
        <v>2431</v>
      </c>
      <c r="B19" s="1284">
        <v>84</v>
      </c>
      <c r="C19" s="211">
        <v>25</v>
      </c>
      <c r="D19" s="211">
        <v>119</v>
      </c>
      <c r="E19" s="211">
        <v>22</v>
      </c>
      <c r="F19" s="211">
        <v>8</v>
      </c>
      <c r="G19" s="211">
        <v>296</v>
      </c>
      <c r="H19" s="211">
        <v>186</v>
      </c>
      <c r="K19" s="1234"/>
    </row>
    <row r="20" spans="1:11" s="3" customFormat="1" ht="21.75" customHeight="1" thickBot="1">
      <c r="A20" s="1285" t="s">
        <v>2432</v>
      </c>
      <c r="B20" s="1286">
        <v>80</v>
      </c>
      <c r="C20" s="1287">
        <v>28</v>
      </c>
      <c r="D20" s="1287">
        <v>131</v>
      </c>
      <c r="E20" s="1287">
        <v>33</v>
      </c>
      <c r="F20" s="1287">
        <v>8</v>
      </c>
      <c r="G20" s="1287">
        <v>308</v>
      </c>
      <c r="H20" s="1287">
        <v>202</v>
      </c>
      <c r="K20" s="1234"/>
    </row>
    <row r="21" spans="1:8" s="3" customFormat="1" ht="21.75" customHeight="1">
      <c r="A21" s="179"/>
      <c r="B21" s="42"/>
      <c r="C21" s="42"/>
      <c r="D21" s="42"/>
      <c r="E21" s="42"/>
      <c r="F21" s="42"/>
      <c r="G21" s="42"/>
      <c r="H21" s="6" t="s">
        <v>2969</v>
      </c>
    </row>
    <row r="22" spans="1:6" ht="21.75" customHeight="1">
      <c r="A22" s="1294"/>
      <c r="F22" s="1293"/>
    </row>
    <row r="24" spans="1:10" s="3" customFormat="1" ht="17.25">
      <c r="A24" s="1" t="s">
        <v>2440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2:14" s="3" customFormat="1" ht="14.25" thickBot="1">
      <c r="B25" s="6"/>
      <c r="C25" s="6"/>
      <c r="D25" s="6"/>
      <c r="E25" s="6"/>
      <c r="F25" s="6"/>
      <c r="G25" s="6"/>
      <c r="H25" s="6"/>
      <c r="I25" s="6"/>
      <c r="J25" s="6" t="s">
        <v>558</v>
      </c>
      <c r="N25"/>
    </row>
    <row r="26" spans="1:10" s="3" customFormat="1" ht="24.75" thickBot="1">
      <c r="A26" s="1224" t="s">
        <v>559</v>
      </c>
      <c r="B26" s="1223" t="s">
        <v>560</v>
      </c>
      <c r="C26" s="1233" t="s">
        <v>561</v>
      </c>
      <c r="D26" s="337" t="s">
        <v>562</v>
      </c>
      <c r="E26" s="1232" t="s">
        <v>563</v>
      </c>
      <c r="F26" s="1224" t="s">
        <v>564</v>
      </c>
      <c r="G26" s="86" t="s">
        <v>565</v>
      </c>
      <c r="H26" s="337" t="s">
        <v>566</v>
      </c>
      <c r="I26" s="1232" t="s">
        <v>567</v>
      </c>
      <c r="J26" s="1224" t="s">
        <v>568</v>
      </c>
    </row>
    <row r="27" spans="1:10" s="3" customFormat="1" ht="18" customHeight="1">
      <c r="A27" s="1231" t="s">
        <v>569</v>
      </c>
      <c r="B27" s="218">
        <f aca="true" t="shared" si="0" ref="B27:B34">SUM(C27:J27)</f>
        <v>532</v>
      </c>
      <c r="C27" s="206">
        <v>150</v>
      </c>
      <c r="D27" s="206">
        <v>82</v>
      </c>
      <c r="E27" s="206">
        <v>89</v>
      </c>
      <c r="F27" s="206">
        <v>3</v>
      </c>
      <c r="G27" s="206">
        <v>47</v>
      </c>
      <c r="H27" s="206">
        <v>27</v>
      </c>
      <c r="I27" s="206">
        <v>21</v>
      </c>
      <c r="J27" s="206">
        <v>113</v>
      </c>
    </row>
    <row r="28" spans="1:10" s="3" customFormat="1" ht="18" customHeight="1">
      <c r="A28" s="1230" t="s">
        <v>75</v>
      </c>
      <c r="B28" s="218">
        <f t="shared" si="0"/>
        <v>568</v>
      </c>
      <c r="C28" s="206">
        <v>138</v>
      </c>
      <c r="D28" s="206">
        <v>55</v>
      </c>
      <c r="E28" s="206">
        <v>99</v>
      </c>
      <c r="F28" s="206">
        <v>8</v>
      </c>
      <c r="G28" s="206">
        <v>66</v>
      </c>
      <c r="H28" s="206">
        <v>26</v>
      </c>
      <c r="I28" s="206">
        <v>15</v>
      </c>
      <c r="J28" s="206">
        <v>161</v>
      </c>
    </row>
    <row r="29" spans="1:11" s="3" customFormat="1" ht="18" customHeight="1">
      <c r="A29" s="1230" t="s">
        <v>76</v>
      </c>
      <c r="B29" s="218">
        <f t="shared" si="0"/>
        <v>583</v>
      </c>
      <c r="C29" s="206">
        <v>160</v>
      </c>
      <c r="D29" s="206">
        <v>63</v>
      </c>
      <c r="E29" s="206">
        <v>93</v>
      </c>
      <c r="F29" s="206">
        <v>10</v>
      </c>
      <c r="G29" s="206">
        <v>68</v>
      </c>
      <c r="H29" s="206">
        <v>32</v>
      </c>
      <c r="I29" s="206">
        <v>12</v>
      </c>
      <c r="J29" s="206">
        <v>145</v>
      </c>
      <c r="K29" s="1234"/>
    </row>
    <row r="30" spans="1:11" s="3" customFormat="1" ht="18" customHeight="1">
      <c r="A30" s="1231" t="s">
        <v>571</v>
      </c>
      <c r="B30" s="218">
        <f t="shared" si="0"/>
        <v>636</v>
      </c>
      <c r="C30" s="206">
        <v>160</v>
      </c>
      <c r="D30" s="206">
        <v>68</v>
      </c>
      <c r="E30" s="206">
        <v>96</v>
      </c>
      <c r="F30" s="206">
        <v>12</v>
      </c>
      <c r="G30" s="206">
        <v>92</v>
      </c>
      <c r="H30" s="206">
        <v>26</v>
      </c>
      <c r="I30" s="206">
        <v>16</v>
      </c>
      <c r="J30" s="206">
        <v>166</v>
      </c>
      <c r="K30" s="1234"/>
    </row>
    <row r="31" spans="1:10" s="3" customFormat="1" ht="18" customHeight="1">
      <c r="A31" s="1230" t="s">
        <v>63</v>
      </c>
      <c r="B31" s="218">
        <f t="shared" si="0"/>
        <v>630</v>
      </c>
      <c r="C31" s="206">
        <v>175</v>
      </c>
      <c r="D31" s="206">
        <v>70</v>
      </c>
      <c r="E31" s="206">
        <v>110</v>
      </c>
      <c r="F31" s="206">
        <v>9</v>
      </c>
      <c r="G31" s="206">
        <v>63</v>
      </c>
      <c r="H31" s="206">
        <v>32</v>
      </c>
      <c r="I31" s="206">
        <v>16</v>
      </c>
      <c r="J31" s="206">
        <v>155</v>
      </c>
    </row>
    <row r="32" spans="1:11" s="3" customFormat="1" ht="18" customHeight="1">
      <c r="A32" s="1230" t="s">
        <v>64</v>
      </c>
      <c r="B32" s="218">
        <f t="shared" si="0"/>
        <v>654</v>
      </c>
      <c r="C32" s="206">
        <v>193</v>
      </c>
      <c r="D32" s="206">
        <v>61</v>
      </c>
      <c r="E32" s="206">
        <v>106</v>
      </c>
      <c r="F32" s="206">
        <v>10</v>
      </c>
      <c r="G32" s="206">
        <v>91</v>
      </c>
      <c r="H32" s="206">
        <v>20</v>
      </c>
      <c r="I32" s="206">
        <v>11</v>
      </c>
      <c r="J32" s="206">
        <v>162</v>
      </c>
      <c r="K32" s="1234"/>
    </row>
    <row r="33" spans="1:10" s="3" customFormat="1" ht="18" customHeight="1">
      <c r="A33" s="1231" t="s">
        <v>65</v>
      </c>
      <c r="B33" s="218">
        <f t="shared" si="0"/>
        <v>604</v>
      </c>
      <c r="C33" s="206">
        <v>158</v>
      </c>
      <c r="D33" s="206">
        <v>51</v>
      </c>
      <c r="E33" s="206">
        <v>109</v>
      </c>
      <c r="F33" s="206">
        <v>19</v>
      </c>
      <c r="G33" s="206">
        <v>73</v>
      </c>
      <c r="H33" s="206">
        <v>25</v>
      </c>
      <c r="I33" s="206">
        <v>13</v>
      </c>
      <c r="J33" s="206">
        <v>156</v>
      </c>
    </row>
    <row r="34" spans="1:11" s="3" customFormat="1" ht="18" customHeight="1">
      <c r="A34" s="1230" t="s">
        <v>66</v>
      </c>
      <c r="B34" s="218">
        <f t="shared" si="0"/>
        <v>631</v>
      </c>
      <c r="C34" s="206">
        <v>146</v>
      </c>
      <c r="D34" s="206">
        <v>70</v>
      </c>
      <c r="E34" s="206">
        <v>137</v>
      </c>
      <c r="F34" s="206">
        <v>16</v>
      </c>
      <c r="G34" s="206">
        <v>70</v>
      </c>
      <c r="H34" s="206">
        <v>22</v>
      </c>
      <c r="I34" s="206">
        <v>8</v>
      </c>
      <c r="J34" s="206">
        <v>162</v>
      </c>
      <c r="K34" s="1234"/>
    </row>
    <row r="35" spans="1:11" s="3" customFormat="1" ht="18" customHeight="1" thickBot="1">
      <c r="A35" s="2104" t="s">
        <v>3089</v>
      </c>
      <c r="B35" s="91">
        <f>SUM(C35:J35)</f>
        <v>693</v>
      </c>
      <c r="C35" s="89">
        <v>201</v>
      </c>
      <c r="D35" s="89">
        <v>61</v>
      </c>
      <c r="E35" s="89">
        <v>132</v>
      </c>
      <c r="F35" s="89">
        <v>18</v>
      </c>
      <c r="G35" s="89">
        <v>50</v>
      </c>
      <c r="H35" s="89">
        <v>24</v>
      </c>
      <c r="I35" s="89">
        <v>14</v>
      </c>
      <c r="J35" s="89">
        <v>193</v>
      </c>
      <c r="K35" s="1965"/>
    </row>
    <row r="36" spans="1:10" s="3" customFormat="1" ht="12">
      <c r="A36" s="1288"/>
      <c r="B36" s="1265"/>
      <c r="C36" s="1265"/>
      <c r="D36" s="1265"/>
      <c r="E36" s="1265"/>
      <c r="F36" s="1265"/>
      <c r="G36" s="1265"/>
      <c r="H36" s="1265"/>
      <c r="I36" s="1265"/>
      <c r="J36" s="1905" t="s">
        <v>3138</v>
      </c>
    </row>
    <row r="37" spans="2:10" s="3" customFormat="1" ht="13.5">
      <c r="B37" s="31"/>
      <c r="C37" s="31"/>
      <c r="D37" s="31"/>
      <c r="E37" s="31"/>
      <c r="F37" s="31"/>
      <c r="G37" s="31"/>
      <c r="H37" s="31"/>
      <c r="J37" s="1781"/>
    </row>
    <row r="38" spans="4:10" ht="21.75" customHeight="1">
      <c r="D38" s="719"/>
      <c r="F38" s="717"/>
      <c r="G38" s="719"/>
      <c r="I38" s="717"/>
      <c r="J38" s="717"/>
    </row>
    <row r="39" spans="4:10" ht="21.75" customHeight="1">
      <c r="D39" s="719"/>
      <c r="F39" s="717"/>
      <c r="G39" s="719"/>
      <c r="I39" s="717"/>
      <c r="J39" s="717"/>
    </row>
    <row r="40" spans="4:10" ht="21.75" customHeight="1">
      <c r="D40" s="719"/>
      <c r="F40" s="717"/>
      <c r="G40" s="719"/>
      <c r="I40" s="717"/>
      <c r="J40" s="717"/>
    </row>
    <row r="41" spans="4:10" ht="21.75" customHeight="1">
      <c r="D41" s="719"/>
      <c r="F41" s="717"/>
      <c r="G41" s="719"/>
      <c r="I41" s="717"/>
      <c r="J41" s="717"/>
    </row>
    <row r="42" spans="4:10" ht="21.75" customHeight="1">
      <c r="D42" s="719"/>
      <c r="F42" s="717"/>
      <c r="G42" s="719"/>
      <c r="I42" s="717"/>
      <c r="J42" s="717"/>
    </row>
    <row r="43" spans="4:10" ht="21.75" customHeight="1">
      <c r="D43" s="719"/>
      <c r="F43" s="717"/>
      <c r="G43" s="719"/>
      <c r="I43" s="717"/>
      <c r="J43" s="717"/>
    </row>
  </sheetData>
  <sheetProtection/>
  <mergeCells count="9">
    <mergeCell ref="A9:B9"/>
    <mergeCell ref="A3:B4"/>
    <mergeCell ref="C3:D3"/>
    <mergeCell ref="E3:F3"/>
    <mergeCell ref="G3:H3"/>
    <mergeCell ref="A5:B5"/>
    <mergeCell ref="A6:B6"/>
    <mergeCell ref="A7:B7"/>
    <mergeCell ref="A8:B8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&amp;C-51-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A25">
      <selection activeCell="A17" sqref="A17"/>
    </sheetView>
  </sheetViews>
  <sheetFormatPr defaultColWidth="6.625" defaultRowHeight="13.5"/>
  <cols>
    <col min="1" max="1" width="23.375" style="34" customWidth="1"/>
    <col min="2" max="6" width="12.875" style="34" customWidth="1"/>
    <col min="7" max="7" width="11.75390625" style="34" customWidth="1"/>
    <col min="8" max="8" width="12.75390625" style="34" customWidth="1"/>
    <col min="9" max="9" width="11.75390625" style="34" customWidth="1"/>
    <col min="10" max="10" width="11.75390625" style="3" customWidth="1"/>
    <col min="11" max="250" width="6.625" style="3" customWidth="1"/>
    <col min="251" max="16384" width="6.625" style="3" customWidth="1"/>
  </cols>
  <sheetData>
    <row r="1" spans="1:9" ht="16.5" customHeight="1">
      <c r="A1" s="1" t="s">
        <v>2443</v>
      </c>
      <c r="B1" s="37"/>
      <c r="C1" s="37"/>
      <c r="D1" s="37"/>
      <c r="E1" s="37"/>
      <c r="F1" s="37"/>
      <c r="G1" s="37"/>
      <c r="H1" s="37"/>
      <c r="I1" s="37"/>
    </row>
    <row r="2" ht="12" customHeight="1">
      <c r="A2" s="36"/>
    </row>
    <row r="3" spans="1:6" ht="16.5" customHeight="1" thickBot="1">
      <c r="A3" s="2450" t="s">
        <v>572</v>
      </c>
      <c r="F3" s="6" t="s">
        <v>573</v>
      </c>
    </row>
    <row r="4" spans="1:6" ht="16.5" customHeight="1" thickBot="1">
      <c r="A4" s="83" t="s">
        <v>574</v>
      </c>
      <c r="B4" s="49" t="s">
        <v>575</v>
      </c>
      <c r="C4" s="49" t="s">
        <v>576</v>
      </c>
      <c r="D4" s="133" t="s">
        <v>577</v>
      </c>
      <c r="E4" s="133" t="s">
        <v>65</v>
      </c>
      <c r="F4" s="133" t="s">
        <v>176</v>
      </c>
    </row>
    <row r="5" spans="1:6" ht="16.5" customHeight="1">
      <c r="A5" s="134" t="s">
        <v>578</v>
      </c>
      <c r="B5" s="318">
        <v>6606</v>
      </c>
      <c r="C5" s="318">
        <v>7623</v>
      </c>
      <c r="D5" s="318">
        <v>6588</v>
      </c>
      <c r="E5" s="2168" t="s">
        <v>2442</v>
      </c>
      <c r="F5" s="2168" t="s">
        <v>2442</v>
      </c>
    </row>
    <row r="6" spans="1:7" ht="16.5" customHeight="1">
      <c r="A6" s="53" t="s">
        <v>579</v>
      </c>
      <c r="B6" s="2170" t="s">
        <v>2441</v>
      </c>
      <c r="C6" s="2171" t="s">
        <v>2441</v>
      </c>
      <c r="D6" s="2171" t="s">
        <v>2441</v>
      </c>
      <c r="E6" s="2172">
        <v>2816</v>
      </c>
      <c r="F6" s="206">
        <v>2815</v>
      </c>
      <c r="G6" s="4"/>
    </row>
    <row r="7" spans="1:7" ht="16.5" customHeight="1">
      <c r="A7" s="53" t="s">
        <v>3222</v>
      </c>
      <c r="B7" s="2170" t="s">
        <v>2441</v>
      </c>
      <c r="C7" s="2171" t="s">
        <v>2441</v>
      </c>
      <c r="D7" s="2171" t="s">
        <v>2441</v>
      </c>
      <c r="E7" s="2172">
        <v>2028</v>
      </c>
      <c r="F7" s="206">
        <v>2122</v>
      </c>
      <c r="G7" s="4"/>
    </row>
    <row r="8" spans="1:7" ht="16.5" customHeight="1">
      <c r="A8" s="56" t="s">
        <v>580</v>
      </c>
      <c r="B8" s="206">
        <v>9618</v>
      </c>
      <c r="C8" s="206">
        <v>9783</v>
      </c>
      <c r="D8" s="206">
        <v>3863</v>
      </c>
      <c r="E8" s="206">
        <v>2846</v>
      </c>
      <c r="F8" s="206">
        <v>3798</v>
      </c>
      <c r="G8" s="4"/>
    </row>
    <row r="9" spans="1:7" ht="16.5" customHeight="1">
      <c r="A9" s="56" t="s">
        <v>581</v>
      </c>
      <c r="B9" s="206">
        <v>8719</v>
      </c>
      <c r="C9" s="206">
        <v>8977</v>
      </c>
      <c r="D9" s="206">
        <v>6493</v>
      </c>
      <c r="E9" s="206">
        <v>5720</v>
      </c>
      <c r="F9" s="206">
        <v>5765</v>
      </c>
      <c r="G9" s="4"/>
    </row>
    <row r="10" spans="1:7" ht="16.5" customHeight="1">
      <c r="A10" s="56" t="s">
        <v>582</v>
      </c>
      <c r="B10" s="206">
        <v>3995</v>
      </c>
      <c r="C10" s="206">
        <v>5542</v>
      </c>
      <c r="D10" s="206">
        <v>3785</v>
      </c>
      <c r="E10" s="206">
        <v>3474</v>
      </c>
      <c r="F10" s="206">
        <v>3733</v>
      </c>
      <c r="G10" s="4"/>
    </row>
    <row r="11" spans="1:7" ht="16.5" customHeight="1">
      <c r="A11" s="56" t="s">
        <v>583</v>
      </c>
      <c r="B11" s="206">
        <v>2745</v>
      </c>
      <c r="C11" s="206">
        <v>4366</v>
      </c>
      <c r="D11" s="206">
        <v>3048</v>
      </c>
      <c r="E11" s="206">
        <v>2716</v>
      </c>
      <c r="F11" s="206">
        <v>2879</v>
      </c>
      <c r="G11" s="4"/>
    </row>
    <row r="12" spans="1:7" ht="16.5" customHeight="1">
      <c r="A12" s="56" t="s">
        <v>584</v>
      </c>
      <c r="B12" s="206">
        <v>1954</v>
      </c>
      <c r="C12" s="206">
        <v>2929</v>
      </c>
      <c r="D12" s="206">
        <v>1644</v>
      </c>
      <c r="E12" s="206">
        <v>1489</v>
      </c>
      <c r="F12" s="206">
        <v>1913</v>
      </c>
      <c r="G12" s="4"/>
    </row>
    <row r="13" spans="1:7" ht="16.5" customHeight="1">
      <c r="A13" s="56" t="s">
        <v>585</v>
      </c>
      <c r="B13" s="206">
        <v>2190</v>
      </c>
      <c r="C13" s="206">
        <v>1839</v>
      </c>
      <c r="D13" s="206">
        <v>1306</v>
      </c>
      <c r="E13" s="206">
        <v>1144</v>
      </c>
      <c r="F13" s="206">
        <v>1527</v>
      </c>
      <c r="G13" s="4"/>
    </row>
    <row r="14" spans="1:6" ht="16.5" customHeight="1" thickBot="1">
      <c r="A14" s="149" t="s">
        <v>586</v>
      </c>
      <c r="B14" s="339">
        <v>1015</v>
      </c>
      <c r="C14" s="339">
        <v>2128</v>
      </c>
      <c r="D14" s="339">
        <v>1640</v>
      </c>
      <c r="E14" s="339">
        <v>1222</v>
      </c>
      <c r="F14" s="339">
        <v>1300</v>
      </c>
    </row>
    <row r="15" spans="1:6" ht="16.5" customHeight="1">
      <c r="A15" s="1766" t="s">
        <v>2866</v>
      </c>
      <c r="F15" s="340"/>
    </row>
    <row r="16" spans="1:6" ht="16.5" customHeight="1">
      <c r="A16" s="30"/>
      <c r="F16" s="340"/>
    </row>
    <row r="17" spans="1:6" ht="16.5" customHeight="1" thickBot="1">
      <c r="A17" s="2459" t="s">
        <v>587</v>
      </c>
      <c r="F17" s="6" t="s">
        <v>588</v>
      </c>
    </row>
    <row r="18" spans="1:6" ht="16.5" customHeight="1" thickBot="1">
      <c r="A18" s="83" t="s">
        <v>589</v>
      </c>
      <c r="B18" s="49" t="s">
        <v>590</v>
      </c>
      <c r="C18" s="49" t="s">
        <v>591</v>
      </c>
      <c r="D18" s="133" t="s">
        <v>592</v>
      </c>
      <c r="E18" s="133" t="s">
        <v>65</v>
      </c>
      <c r="F18" s="133" t="s">
        <v>593</v>
      </c>
    </row>
    <row r="19" spans="1:6" ht="16.5" customHeight="1">
      <c r="A19" s="134" t="s">
        <v>594</v>
      </c>
      <c r="B19" s="341">
        <v>259</v>
      </c>
      <c r="C19" s="341">
        <v>413</v>
      </c>
      <c r="D19" s="342">
        <v>324</v>
      </c>
      <c r="E19" s="342">
        <v>324</v>
      </c>
      <c r="F19" s="342">
        <v>323</v>
      </c>
    </row>
    <row r="20" spans="1:7" ht="16.5" customHeight="1">
      <c r="A20" s="56" t="s">
        <v>595</v>
      </c>
      <c r="B20" s="206">
        <v>440</v>
      </c>
      <c r="C20" s="206">
        <v>427</v>
      </c>
      <c r="D20" s="206">
        <v>381</v>
      </c>
      <c r="E20" s="206">
        <v>329</v>
      </c>
      <c r="F20" s="206">
        <v>357</v>
      </c>
      <c r="G20" s="4"/>
    </row>
    <row r="21" spans="1:6" ht="16.5" customHeight="1" thickBot="1">
      <c r="A21" s="149" t="s">
        <v>596</v>
      </c>
      <c r="B21" s="216">
        <v>440</v>
      </c>
      <c r="C21" s="216">
        <v>418</v>
      </c>
      <c r="D21" s="216">
        <v>427</v>
      </c>
      <c r="E21" s="216">
        <v>380</v>
      </c>
      <c r="F21" s="216">
        <v>339</v>
      </c>
    </row>
    <row r="22" spans="1:6" ht="16.5" customHeight="1">
      <c r="A22" s="36"/>
      <c r="F22" s="1777" t="s">
        <v>597</v>
      </c>
    </row>
    <row r="23" spans="1:6" ht="12" customHeight="1">
      <c r="A23" s="36"/>
      <c r="F23" s="43"/>
    </row>
    <row r="24" spans="1:6" ht="16.5" customHeight="1">
      <c r="A24" s="1" t="s">
        <v>2444</v>
      </c>
      <c r="B24" s="37"/>
      <c r="C24" s="37"/>
      <c r="D24" s="37"/>
      <c r="E24" s="37"/>
      <c r="F24" s="37"/>
    </row>
    <row r="25" spans="2:6" ht="16.5" customHeight="1" thickBot="1">
      <c r="B25" s="6"/>
      <c r="C25" s="6"/>
      <c r="D25" s="6"/>
      <c r="E25" s="6"/>
      <c r="F25" s="6" t="s">
        <v>598</v>
      </c>
    </row>
    <row r="26" spans="1:6" ht="16.5" customHeight="1" thickBot="1">
      <c r="A26" s="83" t="s">
        <v>599</v>
      </c>
      <c r="B26" s="49" t="s">
        <v>600</v>
      </c>
      <c r="C26" s="49" t="s">
        <v>601</v>
      </c>
      <c r="D26" s="133" t="s">
        <v>602</v>
      </c>
      <c r="E26" s="133" t="s">
        <v>65</v>
      </c>
      <c r="F26" s="133" t="s">
        <v>603</v>
      </c>
    </row>
    <row r="27" spans="1:6" ht="23.25" customHeight="1">
      <c r="A27" s="343" t="s">
        <v>604</v>
      </c>
      <c r="B27" s="318">
        <v>1712</v>
      </c>
      <c r="C27" s="318">
        <v>1696</v>
      </c>
      <c r="D27" s="318">
        <v>1647</v>
      </c>
      <c r="E27" s="318">
        <v>1430</v>
      </c>
      <c r="F27" s="318">
        <v>1373</v>
      </c>
    </row>
    <row r="28" spans="1:7" ht="23.25" customHeight="1">
      <c r="A28" s="344" t="s">
        <v>605</v>
      </c>
      <c r="B28" s="206">
        <v>467</v>
      </c>
      <c r="C28" s="206">
        <v>456</v>
      </c>
      <c r="D28" s="206">
        <v>434</v>
      </c>
      <c r="E28" s="206">
        <v>444</v>
      </c>
      <c r="F28" s="206">
        <v>468</v>
      </c>
      <c r="G28" s="4"/>
    </row>
    <row r="29" spans="1:7" ht="23.25" customHeight="1">
      <c r="A29" s="56" t="s">
        <v>606</v>
      </c>
      <c r="B29" s="206">
        <v>532</v>
      </c>
      <c r="C29" s="206">
        <v>730</v>
      </c>
      <c r="D29" s="2167" t="s">
        <v>2442</v>
      </c>
      <c r="E29" s="2167" t="s">
        <v>2442</v>
      </c>
      <c r="F29" s="2167" t="s">
        <v>2442</v>
      </c>
      <c r="G29" s="4"/>
    </row>
    <row r="30" spans="1:8" ht="23.25" customHeight="1">
      <c r="A30" s="56" t="s">
        <v>607</v>
      </c>
      <c r="B30" s="206">
        <v>2025</v>
      </c>
      <c r="C30" s="206">
        <v>2117</v>
      </c>
      <c r="D30" s="676">
        <v>0</v>
      </c>
      <c r="E30" s="206">
        <v>21</v>
      </c>
      <c r="F30" s="206">
        <v>2043</v>
      </c>
      <c r="G30" s="4"/>
      <c r="H30"/>
    </row>
    <row r="31" spans="1:7" ht="23.25" customHeight="1">
      <c r="A31" s="344" t="s">
        <v>608</v>
      </c>
      <c r="B31" s="206">
        <v>834</v>
      </c>
      <c r="C31" s="206">
        <v>880</v>
      </c>
      <c r="D31" s="206">
        <v>703</v>
      </c>
      <c r="E31" s="206">
        <v>741</v>
      </c>
      <c r="F31" s="206">
        <v>714</v>
      </c>
      <c r="G31" s="4"/>
    </row>
    <row r="32" spans="1:7" ht="23.25" customHeight="1">
      <c r="A32" s="56" t="s">
        <v>609</v>
      </c>
      <c r="B32" s="1312" t="s">
        <v>2442</v>
      </c>
      <c r="C32" s="2167" t="s">
        <v>2442</v>
      </c>
      <c r="D32" s="206">
        <v>348</v>
      </c>
      <c r="E32" s="206">
        <v>338</v>
      </c>
      <c r="F32" s="206">
        <v>328</v>
      </c>
      <c r="G32" s="4"/>
    </row>
    <row r="33" spans="1:7" ht="23.25" customHeight="1">
      <c r="A33" s="56" t="s">
        <v>610</v>
      </c>
      <c r="B33" s="1312" t="s">
        <v>2442</v>
      </c>
      <c r="C33" s="2167" t="s">
        <v>2442</v>
      </c>
      <c r="D33" s="207">
        <v>833</v>
      </c>
      <c r="E33" s="206">
        <v>1636</v>
      </c>
      <c r="F33" s="206">
        <v>1606</v>
      </c>
      <c r="G33" s="4"/>
    </row>
    <row r="34" spans="1:7" ht="23.25" customHeight="1">
      <c r="A34" s="56" t="s">
        <v>611</v>
      </c>
      <c r="B34" s="206">
        <v>514</v>
      </c>
      <c r="C34" s="206">
        <v>532</v>
      </c>
      <c r="D34" s="206">
        <v>14</v>
      </c>
      <c r="E34" s="206">
        <v>5</v>
      </c>
      <c r="F34" s="2167" t="s">
        <v>3223</v>
      </c>
      <c r="G34" s="4"/>
    </row>
    <row r="35" spans="1:7" ht="23.25" customHeight="1">
      <c r="A35" s="56" t="s">
        <v>612</v>
      </c>
      <c r="B35" s="206">
        <v>467</v>
      </c>
      <c r="C35" s="207">
        <v>417</v>
      </c>
      <c r="D35" s="207">
        <v>5</v>
      </c>
      <c r="E35" s="207">
        <v>3</v>
      </c>
      <c r="F35" s="2167" t="s">
        <v>3223</v>
      </c>
      <c r="G35" s="4"/>
    </row>
    <row r="36" spans="1:6" ht="23.25" customHeight="1" thickBot="1">
      <c r="A36" s="345" t="s">
        <v>613</v>
      </c>
      <c r="B36" s="216">
        <v>4836</v>
      </c>
      <c r="C36" s="216">
        <v>7165</v>
      </c>
      <c r="D36" s="216">
        <v>7736</v>
      </c>
      <c r="E36" s="216">
        <v>8672</v>
      </c>
      <c r="F36" s="216">
        <v>9249</v>
      </c>
    </row>
    <row r="37" spans="1:6" ht="16.5" customHeight="1">
      <c r="A37" s="36"/>
      <c r="B37" s="42"/>
      <c r="C37" s="42"/>
      <c r="D37" s="42"/>
      <c r="E37" s="42"/>
      <c r="F37" s="1777" t="s">
        <v>614</v>
      </c>
    </row>
    <row r="38" spans="1:7" ht="16.5" customHeight="1">
      <c r="A38" s="232" t="s">
        <v>2445</v>
      </c>
      <c r="B38" s="37"/>
      <c r="C38" s="37"/>
      <c r="D38" s="37"/>
      <c r="E38" s="37"/>
      <c r="F38" s="37"/>
      <c r="G38" s="3"/>
    </row>
    <row r="39" spans="2:7" ht="16.5" customHeight="1" thickBot="1">
      <c r="B39" s="6"/>
      <c r="C39" s="6"/>
      <c r="D39" s="6"/>
      <c r="E39" s="6"/>
      <c r="F39" s="6" t="s">
        <v>615</v>
      </c>
      <c r="G39" s="3"/>
    </row>
    <row r="40" spans="1:7" ht="16.5" customHeight="1" thickBot="1">
      <c r="A40" s="346" t="s">
        <v>616</v>
      </c>
      <c r="B40" s="49" t="s">
        <v>617</v>
      </c>
      <c r="C40" s="49" t="s">
        <v>618</v>
      </c>
      <c r="D40" s="133" t="s">
        <v>619</v>
      </c>
      <c r="E40" s="133" t="s">
        <v>65</v>
      </c>
      <c r="F40" s="133" t="s">
        <v>620</v>
      </c>
      <c r="G40" s="3"/>
    </row>
    <row r="41" spans="1:7" ht="16.5" customHeight="1">
      <c r="A41" s="347" t="s">
        <v>621</v>
      </c>
      <c r="B41" s="72">
        <f>SUM(B42:B44)</f>
        <v>2405</v>
      </c>
      <c r="C41" s="72">
        <f>SUM(C42:C44)</f>
        <v>2301</v>
      </c>
      <c r="D41" s="72">
        <f>SUM(D42:D44)</f>
        <v>1945</v>
      </c>
      <c r="E41" s="72">
        <f>SUM(E42:E44)</f>
        <v>1971</v>
      </c>
      <c r="F41" s="72">
        <f>SUM(F42:F44)</f>
        <v>2011</v>
      </c>
      <c r="G41" s="3"/>
    </row>
    <row r="42" spans="1:7" ht="16.5" customHeight="1">
      <c r="A42" s="348" t="s">
        <v>622</v>
      </c>
      <c r="B42" s="206">
        <v>598</v>
      </c>
      <c r="C42" s="206">
        <v>579</v>
      </c>
      <c r="D42" s="206">
        <v>326</v>
      </c>
      <c r="E42" s="206">
        <v>76</v>
      </c>
      <c r="F42" s="206">
        <v>31</v>
      </c>
      <c r="G42" s="3"/>
    </row>
    <row r="43" spans="1:7" ht="16.5" customHeight="1">
      <c r="A43" s="348" t="s">
        <v>623</v>
      </c>
      <c r="B43" s="206">
        <v>1165</v>
      </c>
      <c r="C43" s="206">
        <v>1172</v>
      </c>
      <c r="D43" s="206">
        <v>1217</v>
      </c>
      <c r="E43" s="206">
        <v>1410</v>
      </c>
      <c r="F43" s="206">
        <v>1447</v>
      </c>
      <c r="G43" s="3"/>
    </row>
    <row r="44" spans="1:7" ht="16.5" customHeight="1" thickBot="1">
      <c r="A44" s="349" t="s">
        <v>624</v>
      </c>
      <c r="B44" s="216">
        <v>642</v>
      </c>
      <c r="C44" s="339">
        <v>550</v>
      </c>
      <c r="D44" s="339">
        <v>402</v>
      </c>
      <c r="E44" s="339">
        <v>485</v>
      </c>
      <c r="F44" s="2173">
        <v>533</v>
      </c>
      <c r="G44" s="3"/>
    </row>
    <row r="45" spans="2:7" ht="16.5" customHeight="1">
      <c r="B45" s="42"/>
      <c r="C45" s="42"/>
      <c r="D45" s="42"/>
      <c r="E45" s="42"/>
      <c r="F45" s="1777" t="s">
        <v>625</v>
      </c>
      <c r="G45" s="3"/>
    </row>
    <row r="46" ht="16.5" customHeight="1">
      <c r="G46" s="3"/>
    </row>
    <row r="47" ht="16.5" customHeight="1">
      <c r="G47" s="3"/>
    </row>
    <row r="48" ht="16.5" customHeight="1">
      <c r="G48" s="3"/>
    </row>
    <row r="49" ht="16.5" customHeight="1">
      <c r="G4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&amp;C-52-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L19" sqref="L19"/>
    </sheetView>
  </sheetViews>
  <sheetFormatPr defaultColWidth="6.625" defaultRowHeight="13.5"/>
  <cols>
    <col min="1" max="1" width="5.25390625" style="355" customWidth="1"/>
    <col min="2" max="2" width="7.875" style="355" customWidth="1"/>
    <col min="3" max="3" width="10.25390625" style="355" customWidth="1"/>
    <col min="4" max="4" width="12.875" style="355" customWidth="1"/>
    <col min="5" max="5" width="12.875" style="81" customWidth="1"/>
    <col min="6" max="8" width="12.875" style="355" customWidth="1"/>
    <col min="9" max="251" width="6.625" style="81" customWidth="1"/>
    <col min="252" max="16384" width="6.625" style="81" customWidth="1"/>
  </cols>
  <sheetData>
    <row r="1" spans="1:8" ht="17.25" customHeight="1">
      <c r="A1" s="1" t="s">
        <v>3139</v>
      </c>
      <c r="B1" s="82"/>
      <c r="C1" s="82"/>
      <c r="D1" s="82"/>
      <c r="E1" s="82"/>
      <c r="F1" s="82"/>
      <c r="G1" s="82"/>
      <c r="H1" s="81"/>
    </row>
    <row r="2" spans="1:10" ht="14.25" customHeight="1" thickBot="1">
      <c r="A2" s="3"/>
      <c r="B2" s="3"/>
      <c r="C2" s="3"/>
      <c r="D2" s="3"/>
      <c r="E2" s="3"/>
      <c r="F2" s="3"/>
      <c r="G2" s="3"/>
      <c r="H2" s="6" t="s">
        <v>3140</v>
      </c>
      <c r="I2" s="3"/>
      <c r="J2" s="3"/>
    </row>
    <row r="3" spans="1:10" ht="14.25" customHeight="1" thickBot="1">
      <c r="A3" s="3128" t="s">
        <v>429</v>
      </c>
      <c r="B3" s="3128"/>
      <c r="C3" s="3128"/>
      <c r="D3" s="2115" t="s">
        <v>3141</v>
      </c>
      <c r="E3" s="2116" t="s">
        <v>3142</v>
      </c>
      <c r="F3" s="2116" t="s">
        <v>3143</v>
      </c>
      <c r="G3" s="2116" t="s">
        <v>3144</v>
      </c>
      <c r="H3" s="2116" t="s">
        <v>3145</v>
      </c>
      <c r="I3" s="3"/>
      <c r="J3" s="3"/>
    </row>
    <row r="4" spans="1:10" ht="16.5" customHeight="1">
      <c r="A4" s="3041" t="s">
        <v>3146</v>
      </c>
      <c r="B4" s="3129" t="s">
        <v>3147</v>
      </c>
      <c r="C4" s="3130"/>
      <c r="D4" s="1663">
        <v>19410</v>
      </c>
      <c r="E4" s="1663">
        <v>19561</v>
      </c>
      <c r="F4" s="1663">
        <v>19703</v>
      </c>
      <c r="G4" s="1663">
        <v>19909</v>
      </c>
      <c r="H4" s="1663">
        <v>20107</v>
      </c>
      <c r="I4" s="1965"/>
      <c r="J4" s="3"/>
    </row>
    <row r="5" spans="1:10" ht="16.5" customHeight="1">
      <c r="A5" s="3121"/>
      <c r="B5" s="3125" t="s">
        <v>3148</v>
      </c>
      <c r="C5" s="3126"/>
      <c r="D5" s="206">
        <v>9450</v>
      </c>
      <c r="E5" s="206">
        <v>9890</v>
      </c>
      <c r="F5" s="206">
        <v>10139</v>
      </c>
      <c r="G5" s="206">
        <v>10329</v>
      </c>
      <c r="H5" s="206">
        <v>10446</v>
      </c>
      <c r="I5" s="3"/>
      <c r="J5" s="3"/>
    </row>
    <row r="6" spans="1:10" ht="16.5" customHeight="1">
      <c r="A6" s="3044"/>
      <c r="B6" s="3125" t="s">
        <v>3149</v>
      </c>
      <c r="C6" s="3126"/>
      <c r="D6" s="2117">
        <f>D5/D4*100</f>
        <v>48.68624420401855</v>
      </c>
      <c r="E6" s="2118">
        <f>E5/E4*100</f>
        <v>50.55978733193599</v>
      </c>
      <c r="F6" s="2118">
        <f>F5/F4*100</f>
        <v>51.459168654519615</v>
      </c>
      <c r="G6" s="2118">
        <f>G5/G4*100</f>
        <v>51.88105881762017</v>
      </c>
      <c r="H6" s="2118">
        <f>H5/H4*100</f>
        <v>51.95205649773711</v>
      </c>
      <c r="I6" s="351"/>
      <c r="J6" s="3"/>
    </row>
    <row r="7" spans="1:10" ht="16.5" customHeight="1">
      <c r="A7" s="3120" t="s">
        <v>3150</v>
      </c>
      <c r="B7" s="3125" t="s">
        <v>3147</v>
      </c>
      <c r="C7" s="3126"/>
      <c r="D7" s="206">
        <v>56774</v>
      </c>
      <c r="E7" s="206">
        <v>56671</v>
      </c>
      <c r="F7" s="206">
        <v>56425</v>
      </c>
      <c r="G7" s="206">
        <v>56114</v>
      </c>
      <c r="H7" s="206">
        <v>55690</v>
      </c>
      <c r="I7" s="3"/>
      <c r="J7" s="3"/>
    </row>
    <row r="8" spans="1:10" ht="16.5" customHeight="1">
      <c r="A8" s="3121"/>
      <c r="B8" s="3125" t="s">
        <v>3151</v>
      </c>
      <c r="C8" s="3126"/>
      <c r="D8" s="206">
        <v>18771</v>
      </c>
      <c r="E8" s="206">
        <v>19501</v>
      </c>
      <c r="F8" s="206">
        <v>19833</v>
      </c>
      <c r="G8" s="206">
        <v>19943</v>
      </c>
      <c r="H8" s="206">
        <v>19901</v>
      </c>
      <c r="I8" s="3"/>
      <c r="J8" s="3"/>
    </row>
    <row r="9" spans="1:11" ht="16.5" customHeight="1" thickBot="1">
      <c r="A9" s="3122"/>
      <c r="B9" s="2898" t="s">
        <v>3149</v>
      </c>
      <c r="C9" s="3127"/>
      <c r="D9" s="1918">
        <f>D8/D7*100</f>
        <v>33.06266953182795</v>
      </c>
      <c r="E9" s="1918">
        <f>E8/E7*100</f>
        <v>34.41089799015369</v>
      </c>
      <c r="F9" s="1918">
        <f>F8/F7*100</f>
        <v>35.1493132476739</v>
      </c>
      <c r="G9" s="1918">
        <f>G8/G7*100</f>
        <v>35.5401504080978</v>
      </c>
      <c r="H9" s="1918">
        <f>H8/H7*100</f>
        <v>35.73532052433112</v>
      </c>
      <c r="I9" s="1965"/>
      <c r="J9" s="3"/>
      <c r="K9"/>
    </row>
    <row r="10" spans="1:8" ht="16.5" customHeight="1" thickBot="1">
      <c r="A10" s="1786"/>
      <c r="B10" s="352"/>
      <c r="C10" s="2113"/>
      <c r="D10" s="353"/>
      <c r="E10" s="353"/>
      <c r="F10" s="353"/>
      <c r="G10" s="353"/>
      <c r="H10" s="6"/>
    </row>
    <row r="11" spans="1:10" ht="16.5" customHeight="1" thickBot="1">
      <c r="A11" s="3128" t="s">
        <v>429</v>
      </c>
      <c r="B11" s="3128"/>
      <c r="C11" s="3128"/>
      <c r="D11" s="2115" t="s">
        <v>3152</v>
      </c>
      <c r="E11" s="2116" t="s">
        <v>3153</v>
      </c>
      <c r="F11" s="2116" t="s">
        <v>3154</v>
      </c>
      <c r="G11" s="2116" t="s">
        <v>3155</v>
      </c>
      <c r="H11" s="2116" t="s">
        <v>3156</v>
      </c>
      <c r="I11" s="3"/>
      <c r="J11" s="3"/>
    </row>
    <row r="12" spans="1:10" ht="16.5" customHeight="1">
      <c r="A12" s="3041" t="s">
        <v>3146</v>
      </c>
      <c r="B12" s="3129" t="s">
        <v>3147</v>
      </c>
      <c r="C12" s="3130"/>
      <c r="D12" s="1663">
        <v>20169</v>
      </c>
      <c r="E12" s="1663">
        <v>20260</v>
      </c>
      <c r="F12" s="1663">
        <v>20271</v>
      </c>
      <c r="G12" s="1663">
        <v>20268</v>
      </c>
      <c r="H12" s="1663">
        <v>20251</v>
      </c>
      <c r="I12" s="1965"/>
      <c r="J12" s="3"/>
    </row>
    <row r="13" spans="1:10" ht="16.5" customHeight="1">
      <c r="A13" s="3121"/>
      <c r="B13" s="3125" t="s">
        <v>3148</v>
      </c>
      <c r="C13" s="3126"/>
      <c r="D13" s="206">
        <v>10523</v>
      </c>
      <c r="E13" s="206">
        <v>7936</v>
      </c>
      <c r="F13" s="206">
        <v>7673</v>
      </c>
      <c r="G13" s="206">
        <v>7705</v>
      </c>
      <c r="H13" s="206">
        <v>7665</v>
      </c>
      <c r="I13" s="3"/>
      <c r="J13" s="3"/>
    </row>
    <row r="14" spans="1:10" ht="16.5" customHeight="1">
      <c r="A14" s="3044"/>
      <c r="B14" s="3125" t="s">
        <v>3149</v>
      </c>
      <c r="C14" s="3126"/>
      <c r="D14" s="2117">
        <f>D13/D12*100</f>
        <v>52.17412861321831</v>
      </c>
      <c r="E14" s="2118">
        <f>E13/E12*100</f>
        <v>39.170779861796646</v>
      </c>
      <c r="F14" s="2118">
        <f>F13/F12*100</f>
        <v>37.85210399092299</v>
      </c>
      <c r="G14" s="2118">
        <f>G13/G12*100</f>
        <v>38.01559107953424</v>
      </c>
      <c r="H14" s="2118">
        <f>H13/H12*100</f>
        <v>37.84998271690287</v>
      </c>
      <c r="I14" s="3"/>
      <c r="J14" s="3"/>
    </row>
    <row r="15" spans="1:10" ht="16.5" customHeight="1">
      <c r="A15" s="3120" t="s">
        <v>3150</v>
      </c>
      <c r="B15" s="3123" t="s">
        <v>3147</v>
      </c>
      <c r="C15" s="3124"/>
      <c r="D15" s="214">
        <v>55244</v>
      </c>
      <c r="E15" s="214">
        <v>54770</v>
      </c>
      <c r="F15" s="214">
        <v>54226</v>
      </c>
      <c r="G15" s="214">
        <v>53639</v>
      </c>
      <c r="H15" s="214">
        <v>52973</v>
      </c>
      <c r="I15" s="3"/>
      <c r="J15" s="3"/>
    </row>
    <row r="16" spans="1:10" ht="16.5" customHeight="1">
      <c r="A16" s="3121"/>
      <c r="B16" s="3125" t="s">
        <v>3151</v>
      </c>
      <c r="C16" s="3126"/>
      <c r="D16" s="206">
        <v>19812</v>
      </c>
      <c r="E16" s="206">
        <v>13530</v>
      </c>
      <c r="F16" s="206">
        <v>13410</v>
      </c>
      <c r="G16" s="206">
        <v>13402</v>
      </c>
      <c r="H16" s="206">
        <v>13226</v>
      </c>
      <c r="I16" s="3"/>
      <c r="J16" s="3"/>
    </row>
    <row r="17" spans="1:11" ht="16.5" customHeight="1" thickBot="1">
      <c r="A17" s="3122"/>
      <c r="B17" s="2898" t="s">
        <v>3149</v>
      </c>
      <c r="C17" s="3127"/>
      <c r="D17" s="1918">
        <f>D16/D15*100</f>
        <v>35.862718123235105</v>
      </c>
      <c r="E17" s="1918">
        <f>E16/E15*100</f>
        <v>24.70330472886617</v>
      </c>
      <c r="F17" s="1918">
        <f>F16/F15*100</f>
        <v>24.729834396783833</v>
      </c>
      <c r="G17" s="1918">
        <f>G16/G15*100</f>
        <v>24.9855515576353</v>
      </c>
      <c r="H17" s="1918">
        <f>H16/H15*100</f>
        <v>24.967436241103957</v>
      </c>
      <c r="I17" s="1965"/>
      <c r="J17" s="3"/>
      <c r="K17"/>
    </row>
    <row r="18" spans="1:8" ht="14.25" customHeight="1">
      <c r="A18" s="1850" t="s">
        <v>2446</v>
      </c>
      <c r="B18" s="352"/>
      <c r="C18" s="354"/>
      <c r="D18" s="353"/>
      <c r="E18" s="353"/>
      <c r="F18" s="353"/>
      <c r="G18" s="353"/>
      <c r="H18" s="2249" t="s">
        <v>597</v>
      </c>
    </row>
    <row r="19" spans="1:8" ht="14.25" customHeight="1">
      <c r="A19" s="2112"/>
      <c r="B19" s="352" t="s">
        <v>628</v>
      </c>
      <c r="C19" s="2113"/>
      <c r="D19" s="353"/>
      <c r="E19" s="353"/>
      <c r="F19" s="353"/>
      <c r="G19" s="353"/>
      <c r="H19" s="43"/>
    </row>
    <row r="20" spans="1:8" ht="14.25" customHeight="1">
      <c r="A20" s="1786"/>
      <c r="B20" s="352"/>
      <c r="C20" s="2113"/>
      <c r="D20" s="353"/>
      <c r="E20" s="353"/>
      <c r="F20" s="353"/>
      <c r="G20" s="353"/>
      <c r="H20" s="6"/>
    </row>
    <row r="21" spans="1:8" ht="14.25" customHeight="1">
      <c r="A21" s="1786"/>
      <c r="B21" s="352"/>
      <c r="C21" s="2113"/>
      <c r="D21" s="353"/>
      <c r="E21" s="353"/>
      <c r="F21" s="353"/>
      <c r="G21" s="353"/>
      <c r="H21" s="6"/>
    </row>
    <row r="22" spans="1:8" ht="17.25" customHeight="1">
      <c r="A22" s="1" t="s">
        <v>3157</v>
      </c>
      <c r="B22" s="82"/>
      <c r="C22" s="82"/>
      <c r="D22"/>
      <c r="E22" s="82"/>
      <c r="F22" s="82"/>
      <c r="G22" s="82"/>
      <c r="H22" s="81"/>
    </row>
    <row r="23" spans="1:8" ht="14.25" customHeight="1">
      <c r="A23" s="36"/>
      <c r="B23" s="82"/>
      <c r="C23" s="82"/>
      <c r="D23" s="82"/>
      <c r="E23" s="82"/>
      <c r="F23" s="82"/>
      <c r="G23" s="82"/>
      <c r="H23" s="82"/>
    </row>
    <row r="24" spans="1:8" ht="14.25" customHeight="1" thickBot="1">
      <c r="A24" s="1782" t="s">
        <v>3158</v>
      </c>
      <c r="B24" s="6"/>
      <c r="C24" s="6"/>
      <c r="D24" s="6"/>
      <c r="E24" s="6"/>
      <c r="F24" s="6"/>
      <c r="G24" s="6"/>
      <c r="H24" s="6" t="s">
        <v>3159</v>
      </c>
    </row>
    <row r="25" spans="1:8" ht="14.25" customHeight="1" thickBot="1">
      <c r="A25" s="2573" t="s">
        <v>3160</v>
      </c>
      <c r="B25" s="3131"/>
      <c r="C25" s="3132"/>
      <c r="D25" s="2116" t="s">
        <v>3161</v>
      </c>
      <c r="E25" s="2116" t="s">
        <v>3142</v>
      </c>
      <c r="F25" s="2116" t="s">
        <v>3143</v>
      </c>
      <c r="G25" s="2116" t="s">
        <v>3144</v>
      </c>
      <c r="H25" s="2116" t="s">
        <v>3145</v>
      </c>
    </row>
    <row r="26" spans="1:8" ht="16.5" customHeight="1">
      <c r="A26" s="3133" t="s">
        <v>629</v>
      </c>
      <c r="B26" s="3135" t="s">
        <v>3162</v>
      </c>
      <c r="C26" s="3136"/>
      <c r="D26" s="1973">
        <v>1956345</v>
      </c>
      <c r="E26" s="1973">
        <v>2339455</v>
      </c>
      <c r="F26" s="1973">
        <v>2473119</v>
      </c>
      <c r="G26" s="1973">
        <v>2526029</v>
      </c>
      <c r="H26" s="1973">
        <v>2567754</v>
      </c>
    </row>
    <row r="27" spans="1:8" ht="16.5" customHeight="1">
      <c r="A27" s="3134"/>
      <c r="B27" s="3125" t="s">
        <v>3163</v>
      </c>
      <c r="C27" s="3126"/>
      <c r="D27" s="206">
        <v>25915</v>
      </c>
      <c r="E27" s="206">
        <v>29297</v>
      </c>
      <c r="F27" s="206">
        <v>33664</v>
      </c>
      <c r="G27" s="206">
        <v>35534</v>
      </c>
      <c r="H27" s="206">
        <v>38571</v>
      </c>
    </row>
    <row r="28" spans="1:8" ht="16.5" customHeight="1">
      <c r="A28" s="3134"/>
      <c r="B28" s="3137" t="s">
        <v>3164</v>
      </c>
      <c r="C28" s="3138"/>
      <c r="D28" s="356">
        <f>D26+D27</f>
        <v>1982260</v>
      </c>
      <c r="E28" s="356">
        <f>E26+E27</f>
        <v>2368752</v>
      </c>
      <c r="F28" s="356">
        <f>F26+F27</f>
        <v>2506783</v>
      </c>
      <c r="G28" s="356">
        <f>G26+G27</f>
        <v>2561563</v>
      </c>
      <c r="H28" s="356">
        <f>H26+H27</f>
        <v>2606325</v>
      </c>
    </row>
    <row r="29" spans="1:8" ht="16.5" customHeight="1">
      <c r="A29" s="3046" t="s">
        <v>632</v>
      </c>
      <c r="B29" s="3045" t="s">
        <v>3162</v>
      </c>
      <c r="C29" s="3139"/>
      <c r="D29" s="207">
        <v>886329</v>
      </c>
      <c r="E29" s="357">
        <v>1101540</v>
      </c>
      <c r="F29" s="357">
        <v>1375411</v>
      </c>
      <c r="G29" s="357">
        <v>1606756</v>
      </c>
      <c r="H29" s="357">
        <v>1548353</v>
      </c>
    </row>
    <row r="30" spans="1:8" ht="16.5" customHeight="1">
      <c r="A30" s="3134"/>
      <c r="B30" s="3125" t="s">
        <v>3163</v>
      </c>
      <c r="C30" s="3126"/>
      <c r="D30" s="207">
        <v>13212</v>
      </c>
      <c r="E30" s="358">
        <v>14605</v>
      </c>
      <c r="F30" s="207">
        <v>19031</v>
      </c>
      <c r="G30" s="206">
        <v>26198</v>
      </c>
      <c r="H30" s="206">
        <v>26987</v>
      </c>
    </row>
    <row r="31" spans="1:8" ht="16.5" customHeight="1">
      <c r="A31" s="3134"/>
      <c r="B31" s="3137" t="s">
        <v>3164</v>
      </c>
      <c r="C31" s="3138"/>
      <c r="D31" s="356">
        <f>D29+D30</f>
        <v>899541</v>
      </c>
      <c r="E31" s="360">
        <f>E29+E30</f>
        <v>1116145</v>
      </c>
      <c r="F31" s="356">
        <f>F29+F30</f>
        <v>1394442</v>
      </c>
      <c r="G31" s="356">
        <f>G29+G30</f>
        <v>1632954</v>
      </c>
      <c r="H31" s="356">
        <f>H29+H30</f>
        <v>1575340</v>
      </c>
    </row>
    <row r="32" spans="1:8" ht="16.5" customHeight="1">
      <c r="A32" s="3046" t="s">
        <v>633</v>
      </c>
      <c r="B32" s="3045" t="s">
        <v>3162</v>
      </c>
      <c r="C32" s="3139"/>
      <c r="D32" s="206">
        <v>5075036</v>
      </c>
      <c r="E32" s="359">
        <v>5315010</v>
      </c>
      <c r="F32" s="359">
        <v>5152355</v>
      </c>
      <c r="G32" s="357">
        <v>5191471</v>
      </c>
      <c r="H32" s="357">
        <v>5139578</v>
      </c>
    </row>
    <row r="33" spans="1:9" ht="16.5" customHeight="1">
      <c r="A33" s="3134"/>
      <c r="B33" s="3125" t="s">
        <v>3163</v>
      </c>
      <c r="C33" s="3126"/>
      <c r="D33" s="206">
        <v>51038</v>
      </c>
      <c r="E33" s="206">
        <v>58037</v>
      </c>
      <c r="F33" s="206">
        <v>57556</v>
      </c>
      <c r="G33" s="207">
        <v>60579</v>
      </c>
      <c r="H33" s="207">
        <v>72390</v>
      </c>
      <c r="I33" s="224"/>
    </row>
    <row r="34" spans="1:8" ht="16.5" customHeight="1">
      <c r="A34" s="3134"/>
      <c r="B34" s="3137" t="s">
        <v>3164</v>
      </c>
      <c r="C34" s="3138"/>
      <c r="D34" s="356">
        <f>D32+D33</f>
        <v>5126074</v>
      </c>
      <c r="E34" s="356">
        <f>E32+E33</f>
        <v>5373047</v>
      </c>
      <c r="F34" s="356">
        <f>F32+F33</f>
        <v>5209911</v>
      </c>
      <c r="G34" s="356">
        <f>G32+G33</f>
        <v>5252050</v>
      </c>
      <c r="H34" s="356">
        <f>H32+H33</f>
        <v>5211968</v>
      </c>
    </row>
    <row r="35" spans="1:8" ht="16.5" customHeight="1" thickBot="1">
      <c r="A35" s="3140" t="s">
        <v>3165</v>
      </c>
      <c r="B35" s="3141"/>
      <c r="C35" s="3142"/>
      <c r="D35" s="2038">
        <f>D28+D31+D34</f>
        <v>8007875</v>
      </c>
      <c r="E35" s="361">
        <f>E28+E31+E34</f>
        <v>8857944</v>
      </c>
      <c r="F35" s="361">
        <f>F28+F31+F34</f>
        <v>9111136</v>
      </c>
      <c r="G35" s="361">
        <f>G28+G31+G34</f>
        <v>9446567</v>
      </c>
      <c r="H35" s="361">
        <f>H28+H31+H34</f>
        <v>9393633</v>
      </c>
    </row>
    <row r="36" spans="1:8" ht="14.25" customHeight="1" thickBot="1">
      <c r="A36" s="2119"/>
      <c r="B36" s="2120"/>
      <c r="C36" s="2120"/>
      <c r="D36" s="2120"/>
      <c r="E36" s="2120"/>
      <c r="F36" s="2120"/>
      <c r="G36" s="2120"/>
      <c r="H36" s="1951"/>
    </row>
    <row r="37" spans="1:8" ht="16.5" customHeight="1" thickBot="1">
      <c r="A37" s="2573" t="s">
        <v>3160</v>
      </c>
      <c r="B37" s="3131"/>
      <c r="C37" s="3132"/>
      <c r="D37" s="2116" t="s">
        <v>3166</v>
      </c>
      <c r="E37" s="2116" t="s">
        <v>3153</v>
      </c>
      <c r="F37" s="2116" t="s">
        <v>3154</v>
      </c>
      <c r="G37" s="2116" t="s">
        <v>3155</v>
      </c>
      <c r="H37" s="2116" t="s">
        <v>3156</v>
      </c>
    </row>
    <row r="38" spans="1:8" ht="16.5" customHeight="1">
      <c r="A38" s="3133" t="s">
        <v>629</v>
      </c>
      <c r="B38" s="3135" t="s">
        <v>3162</v>
      </c>
      <c r="C38" s="3136"/>
      <c r="D38" s="1973">
        <v>2654867</v>
      </c>
      <c r="E38" s="1973">
        <v>4033345</v>
      </c>
      <c r="F38" s="1973">
        <v>4249564</v>
      </c>
      <c r="G38" s="1973">
        <v>4295651</v>
      </c>
      <c r="H38" s="1973">
        <v>4306299</v>
      </c>
    </row>
    <row r="39" spans="1:8" ht="16.5" customHeight="1">
      <c r="A39" s="3134"/>
      <c r="B39" s="3125" t="s">
        <v>3163</v>
      </c>
      <c r="C39" s="3126"/>
      <c r="D39" s="206">
        <v>45818</v>
      </c>
      <c r="E39" s="206">
        <v>69098</v>
      </c>
      <c r="F39" s="206">
        <v>70207</v>
      </c>
      <c r="G39" s="206">
        <v>67179</v>
      </c>
      <c r="H39" s="206">
        <v>63775</v>
      </c>
    </row>
    <row r="40" spans="1:8" ht="16.5" customHeight="1">
      <c r="A40" s="3134"/>
      <c r="B40" s="3137" t="s">
        <v>3164</v>
      </c>
      <c r="C40" s="3138"/>
      <c r="D40" s="356">
        <f>D38+D39</f>
        <v>2700685</v>
      </c>
      <c r="E40" s="356">
        <f>E38+E39</f>
        <v>4102443</v>
      </c>
      <c r="F40" s="356">
        <f>F38+F39</f>
        <v>4319771</v>
      </c>
      <c r="G40" s="356">
        <f>G38+G39</f>
        <v>4362830</v>
      </c>
      <c r="H40" s="356">
        <f>H38+H39</f>
        <v>4370074</v>
      </c>
    </row>
    <row r="41" spans="1:8" ht="16.5" customHeight="1">
      <c r="A41" s="3046" t="s">
        <v>632</v>
      </c>
      <c r="B41" s="3045" t="s">
        <v>3162</v>
      </c>
      <c r="C41" s="3139"/>
      <c r="D41" s="207">
        <v>1865736</v>
      </c>
      <c r="E41" s="357">
        <v>582544</v>
      </c>
      <c r="F41" s="357">
        <v>430200</v>
      </c>
      <c r="G41" s="357">
        <v>515606</v>
      </c>
      <c r="H41" s="357">
        <v>593827</v>
      </c>
    </row>
    <row r="42" spans="1:8" ht="16.5" customHeight="1">
      <c r="A42" s="3134"/>
      <c r="B42" s="3125" t="s">
        <v>3163</v>
      </c>
      <c r="C42" s="3126"/>
      <c r="D42" s="207">
        <v>34322</v>
      </c>
      <c r="E42" s="358">
        <v>13638</v>
      </c>
      <c r="F42" s="207">
        <v>7835</v>
      </c>
      <c r="G42" s="207">
        <v>9374</v>
      </c>
      <c r="H42" s="207">
        <v>7377</v>
      </c>
    </row>
    <row r="43" spans="1:8" ht="16.5" customHeight="1">
      <c r="A43" s="3134"/>
      <c r="B43" s="3143" t="s">
        <v>3164</v>
      </c>
      <c r="C43" s="3144"/>
      <c r="D43" s="356">
        <f>D41+D42</f>
        <v>1900058</v>
      </c>
      <c r="E43" s="356">
        <f>E41+E42</f>
        <v>596182</v>
      </c>
      <c r="F43" s="356">
        <f>F41+F42</f>
        <v>438035</v>
      </c>
      <c r="G43" s="360">
        <f>G41+G42</f>
        <v>524980</v>
      </c>
      <c r="H43" s="356">
        <f>H41+H42</f>
        <v>601204</v>
      </c>
    </row>
    <row r="44" spans="1:8" ht="16.5" customHeight="1">
      <c r="A44" s="3046" t="s">
        <v>633</v>
      </c>
      <c r="B44" s="3145" t="s">
        <v>3162</v>
      </c>
      <c r="C44" s="3146"/>
      <c r="D44" s="206">
        <v>5129549</v>
      </c>
      <c r="E44" s="357" t="s">
        <v>638</v>
      </c>
      <c r="F44" s="359">
        <v>0</v>
      </c>
      <c r="G44" s="357" t="s">
        <v>638</v>
      </c>
      <c r="H44" s="2460">
        <v>0</v>
      </c>
    </row>
    <row r="45" spans="1:9" ht="16.5" customHeight="1">
      <c r="A45" s="3134"/>
      <c r="B45" s="3125" t="s">
        <v>3163</v>
      </c>
      <c r="C45" s="3126"/>
      <c r="D45" s="206">
        <v>71974</v>
      </c>
      <c r="E45" s="207">
        <v>0</v>
      </c>
      <c r="F45" s="206">
        <v>0</v>
      </c>
      <c r="G45" s="206">
        <v>0</v>
      </c>
      <c r="H45" s="206">
        <v>0</v>
      </c>
      <c r="I45" s="224"/>
    </row>
    <row r="46" spans="1:8" ht="16.5" customHeight="1">
      <c r="A46" s="3134"/>
      <c r="B46" s="3143" t="s">
        <v>3164</v>
      </c>
      <c r="C46" s="3144"/>
      <c r="D46" s="356">
        <f>D44+D45</f>
        <v>5201523</v>
      </c>
      <c r="E46" s="360" t="s">
        <v>638</v>
      </c>
      <c r="F46" s="360" t="s">
        <v>638</v>
      </c>
      <c r="G46" s="360" t="s">
        <v>638</v>
      </c>
      <c r="H46" s="360" t="s">
        <v>638</v>
      </c>
    </row>
    <row r="47" spans="1:8" ht="16.5" customHeight="1" thickBot="1">
      <c r="A47" s="3140" t="s">
        <v>3165</v>
      </c>
      <c r="B47" s="3141"/>
      <c r="C47" s="3142"/>
      <c r="D47" s="2038">
        <f>D40+D43+D46</f>
        <v>9802266</v>
      </c>
      <c r="E47" s="2038">
        <f>E40+E43</f>
        <v>4698625</v>
      </c>
      <c r="F47" s="2038">
        <f>F40+F43</f>
        <v>4757806</v>
      </c>
      <c r="G47" s="2038">
        <f>G40+G43</f>
        <v>4887810</v>
      </c>
      <c r="H47" s="2038">
        <f>H40+H43</f>
        <v>4971278</v>
      </c>
    </row>
    <row r="48" spans="1:8" ht="14.25" customHeight="1">
      <c r="A48" s="2250" t="s">
        <v>3167</v>
      </c>
      <c r="B48" s="2119"/>
      <c r="C48" s="2119"/>
      <c r="D48" s="2119"/>
      <c r="E48" s="2119"/>
      <c r="F48" s="2119"/>
      <c r="G48" s="2119"/>
      <c r="H48" s="2249" t="s">
        <v>597</v>
      </c>
    </row>
    <row r="49" spans="1:7" ht="12">
      <c r="A49" s="2251" t="s">
        <v>3333</v>
      </c>
      <c r="B49" s="2121"/>
      <c r="C49" s="2121"/>
      <c r="D49" s="2121"/>
      <c r="E49" s="2121"/>
      <c r="F49" s="2121"/>
      <c r="G49" s="2121"/>
    </row>
  </sheetData>
  <sheetProtection/>
  <mergeCells count="46">
    <mergeCell ref="A47:C47"/>
    <mergeCell ref="A41:A43"/>
    <mergeCell ref="B41:C41"/>
    <mergeCell ref="B42:C42"/>
    <mergeCell ref="B43:C43"/>
    <mergeCell ref="A44:A46"/>
    <mergeCell ref="B44:C44"/>
    <mergeCell ref="B45:C45"/>
    <mergeCell ref="B46:C46"/>
    <mergeCell ref="A35:C35"/>
    <mergeCell ref="A38:A40"/>
    <mergeCell ref="B38:C38"/>
    <mergeCell ref="B39:C39"/>
    <mergeCell ref="B40:C40"/>
    <mergeCell ref="B13:C13"/>
    <mergeCell ref="B14:C14"/>
    <mergeCell ref="A37:C37"/>
    <mergeCell ref="A25:C25"/>
    <mergeCell ref="A26:A28"/>
    <mergeCell ref="B26:C26"/>
    <mergeCell ref="B27:C27"/>
    <mergeCell ref="B28:C28"/>
    <mergeCell ref="A29:A31"/>
    <mergeCell ref="B29:C29"/>
    <mergeCell ref="B30:C30"/>
    <mergeCell ref="B31:C31"/>
    <mergeCell ref="A32:A34"/>
    <mergeCell ref="B32:C32"/>
    <mergeCell ref="B33:C33"/>
    <mergeCell ref="B34:C34"/>
    <mergeCell ref="A15:A17"/>
    <mergeCell ref="B15:C15"/>
    <mergeCell ref="B16:C16"/>
    <mergeCell ref="B17:C17"/>
    <mergeCell ref="A3:C3"/>
    <mergeCell ref="A4:A6"/>
    <mergeCell ref="B4:C4"/>
    <mergeCell ref="B5:C5"/>
    <mergeCell ref="B6:C6"/>
    <mergeCell ref="A7:A9"/>
    <mergeCell ref="B7:C7"/>
    <mergeCell ref="B8:C8"/>
    <mergeCell ref="B9:C9"/>
    <mergeCell ref="A11:C11"/>
    <mergeCell ref="A12:A14"/>
    <mergeCell ref="B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&amp;C-53-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0">
      <selection activeCell="M7" sqref="M7"/>
    </sheetView>
  </sheetViews>
  <sheetFormatPr defaultColWidth="6.625" defaultRowHeight="13.5"/>
  <cols>
    <col min="1" max="1" width="5.25390625" style="355" customWidth="1"/>
    <col min="2" max="2" width="7.875" style="355" customWidth="1"/>
    <col min="3" max="3" width="10.25390625" style="355" customWidth="1"/>
    <col min="4" max="4" width="12.875" style="355" customWidth="1"/>
    <col min="5" max="5" width="12.875" style="81" customWidth="1"/>
    <col min="6" max="8" width="12.875" style="355" customWidth="1"/>
    <col min="9" max="251" width="6.625" style="81" customWidth="1"/>
    <col min="252" max="16384" width="6.625" style="81" customWidth="1"/>
  </cols>
  <sheetData>
    <row r="1" spans="1:8" ht="14.25" customHeight="1" thickBot="1">
      <c r="A1" s="1782" t="s">
        <v>3432</v>
      </c>
      <c r="B1" s="247"/>
      <c r="C1" s="247"/>
      <c r="D1" s="247"/>
      <c r="E1" s="247"/>
      <c r="F1" s="247"/>
      <c r="G1" s="247"/>
      <c r="H1" s="6" t="s">
        <v>3168</v>
      </c>
    </row>
    <row r="2" spans="1:8" ht="16.5" customHeight="1" thickBot="1">
      <c r="A2" s="3128" t="s">
        <v>3169</v>
      </c>
      <c r="B2" s="3128"/>
      <c r="C2" s="3151"/>
      <c r="D2" s="2122" t="s">
        <v>3170</v>
      </c>
      <c r="E2" s="2116" t="s">
        <v>3171</v>
      </c>
      <c r="F2" s="2116" t="s">
        <v>3172</v>
      </c>
      <c r="G2" s="2116" t="s">
        <v>3173</v>
      </c>
      <c r="H2" s="2123" t="s">
        <v>3174</v>
      </c>
    </row>
    <row r="3" spans="1:8" ht="16.5" customHeight="1">
      <c r="A3" s="3152" t="s">
        <v>3175</v>
      </c>
      <c r="B3" s="3153"/>
      <c r="C3" s="2124" t="s">
        <v>3176</v>
      </c>
      <c r="D3" s="858">
        <v>204426</v>
      </c>
      <c r="E3" s="858">
        <v>232322</v>
      </c>
      <c r="F3" s="858">
        <v>245218</v>
      </c>
      <c r="G3" s="858">
        <v>254159</v>
      </c>
      <c r="H3" s="858">
        <v>260665</v>
      </c>
    </row>
    <row r="4" spans="1:8" ht="16.5" customHeight="1">
      <c r="A4" s="3149"/>
      <c r="B4" s="3150"/>
      <c r="C4" s="364" t="s">
        <v>3177</v>
      </c>
      <c r="D4" s="365">
        <v>42433</v>
      </c>
      <c r="E4" s="365">
        <v>70359</v>
      </c>
      <c r="F4" s="365">
        <v>91450</v>
      </c>
      <c r="G4" s="365">
        <v>110462</v>
      </c>
      <c r="H4" s="365">
        <v>88066</v>
      </c>
    </row>
    <row r="5" spans="1:8" ht="16.5" customHeight="1">
      <c r="A5" s="3149"/>
      <c r="B5" s="3150"/>
      <c r="C5" s="366" t="s">
        <v>641</v>
      </c>
      <c r="D5" s="365">
        <v>7406</v>
      </c>
      <c r="E5" s="365">
        <v>42202</v>
      </c>
      <c r="F5" s="365">
        <v>40581</v>
      </c>
      <c r="G5" s="365">
        <v>44464</v>
      </c>
      <c r="H5" s="365">
        <v>45362</v>
      </c>
    </row>
    <row r="6" spans="1:8" ht="16.5" customHeight="1">
      <c r="A6" s="2928"/>
      <c r="B6" s="3133"/>
      <c r="C6" s="367" t="s">
        <v>3178</v>
      </c>
      <c r="D6" s="368">
        <f>SUM(D3:D5)</f>
        <v>254265</v>
      </c>
      <c r="E6" s="368">
        <f>SUM(E3:E5)</f>
        <v>344883</v>
      </c>
      <c r="F6" s="368">
        <f>SUM(F3:F5)</f>
        <v>377249</v>
      </c>
      <c r="G6" s="368">
        <f>SUM(G3:G5)</f>
        <v>409085</v>
      </c>
      <c r="H6" s="368">
        <f>SUM(H3:H5)</f>
        <v>394093</v>
      </c>
    </row>
    <row r="7" spans="1:8" ht="16.5" customHeight="1">
      <c r="A7" s="3149" t="s">
        <v>3179</v>
      </c>
      <c r="B7" s="3150"/>
      <c r="C7" s="364" t="s">
        <v>3176</v>
      </c>
      <c r="D7" s="207">
        <v>0</v>
      </c>
      <c r="E7" s="207">
        <v>0</v>
      </c>
      <c r="F7" s="207">
        <v>0</v>
      </c>
      <c r="G7" s="207">
        <v>0</v>
      </c>
      <c r="H7" s="207">
        <v>0</v>
      </c>
    </row>
    <row r="8" spans="1:8" ht="16.5" customHeight="1">
      <c r="A8" s="3149"/>
      <c r="B8" s="3150"/>
      <c r="C8" s="364" t="s">
        <v>3177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</row>
    <row r="9" spans="1:8" ht="16.5" customHeight="1">
      <c r="A9" s="3149"/>
      <c r="B9" s="3150"/>
      <c r="C9" s="366" t="s">
        <v>641</v>
      </c>
      <c r="D9" s="207">
        <v>0</v>
      </c>
      <c r="E9" s="207">
        <v>0</v>
      </c>
      <c r="F9" s="207">
        <v>0</v>
      </c>
      <c r="G9" s="207">
        <v>0</v>
      </c>
      <c r="H9" s="207">
        <v>0</v>
      </c>
    </row>
    <row r="10" spans="1:8" ht="16.5" customHeight="1">
      <c r="A10" s="2928"/>
      <c r="B10" s="3133"/>
      <c r="C10" s="367" t="s">
        <v>3178</v>
      </c>
      <c r="D10" s="2028">
        <v>0</v>
      </c>
      <c r="E10" s="207">
        <v>0</v>
      </c>
      <c r="F10" s="207">
        <v>0</v>
      </c>
      <c r="G10" s="207">
        <v>0</v>
      </c>
      <c r="H10" s="207">
        <v>0</v>
      </c>
    </row>
    <row r="11" spans="1:9" ht="16.5" customHeight="1">
      <c r="A11" s="3154" t="s">
        <v>3180</v>
      </c>
      <c r="B11" s="3120"/>
      <c r="C11" s="369" t="s">
        <v>3181</v>
      </c>
      <c r="D11" s="365">
        <v>13500</v>
      </c>
      <c r="E11" s="370">
        <v>16800</v>
      </c>
      <c r="F11" s="370">
        <v>19500</v>
      </c>
      <c r="G11" s="370">
        <v>13800</v>
      </c>
      <c r="H11" s="370">
        <v>160500</v>
      </c>
      <c r="I11" s="224"/>
    </row>
    <row r="12" spans="1:8" ht="16.5" customHeight="1">
      <c r="A12" s="3148"/>
      <c r="B12" s="3121"/>
      <c r="C12" s="364" t="s">
        <v>3182</v>
      </c>
      <c r="D12" s="365">
        <v>9660</v>
      </c>
      <c r="E12" s="365">
        <v>11760</v>
      </c>
      <c r="F12" s="365">
        <v>12660</v>
      </c>
      <c r="G12" s="365">
        <v>11850</v>
      </c>
      <c r="H12" s="365">
        <v>12840</v>
      </c>
    </row>
    <row r="13" spans="1:8" ht="16.5" customHeight="1" thickBot="1">
      <c r="A13" s="2909"/>
      <c r="B13" s="3122"/>
      <c r="C13" s="371" t="s">
        <v>3178</v>
      </c>
      <c r="D13" s="2125">
        <f>SUM(D11:D12)</f>
        <v>23160</v>
      </c>
      <c r="E13" s="2125">
        <f>SUM(E11:E12)</f>
        <v>28560</v>
      </c>
      <c r="F13" s="2125">
        <f>SUM(F11:F12)</f>
        <v>32160</v>
      </c>
      <c r="G13" s="2125">
        <f>SUM(G11:G12)</f>
        <v>25650</v>
      </c>
      <c r="H13" s="2125">
        <f>SUM(H11:H12)</f>
        <v>173340</v>
      </c>
    </row>
    <row r="14" spans="2:8" ht="16.5" customHeight="1" thickBot="1">
      <c r="B14" s="247"/>
      <c r="C14" s="247"/>
      <c r="D14" s="247"/>
      <c r="E14" s="372"/>
      <c r="F14" s="247"/>
      <c r="G14" s="247"/>
      <c r="H14" s="2126"/>
    </row>
    <row r="15" spans="1:8" ht="16.5" customHeight="1" thickBot="1">
      <c r="A15" s="3128" t="s">
        <v>3169</v>
      </c>
      <c r="B15" s="3128"/>
      <c r="C15" s="3151"/>
      <c r="D15" s="2122" t="s">
        <v>3183</v>
      </c>
      <c r="E15" s="2116" t="s">
        <v>3184</v>
      </c>
      <c r="F15" s="2116" t="s">
        <v>3185</v>
      </c>
      <c r="G15" s="2116" t="s">
        <v>3186</v>
      </c>
      <c r="H15" s="2123" t="s">
        <v>3187</v>
      </c>
    </row>
    <row r="16" spans="1:8" ht="16.5" customHeight="1">
      <c r="A16" s="3152" t="s">
        <v>3175</v>
      </c>
      <c r="B16" s="3153"/>
      <c r="C16" s="2124" t="s">
        <v>3176</v>
      </c>
      <c r="D16" s="858">
        <v>269457</v>
      </c>
      <c r="E16" s="858">
        <v>350178</v>
      </c>
      <c r="F16" s="858">
        <v>374108</v>
      </c>
      <c r="G16" s="858">
        <v>405656</v>
      </c>
      <c r="H16" s="858">
        <v>389950</v>
      </c>
    </row>
    <row r="17" spans="1:8" ht="16.5" customHeight="1">
      <c r="A17" s="3149"/>
      <c r="B17" s="3150"/>
      <c r="C17" s="364" t="s">
        <v>3177</v>
      </c>
      <c r="D17" s="365">
        <v>106843</v>
      </c>
      <c r="E17" s="365">
        <v>56472</v>
      </c>
      <c r="F17" s="365">
        <v>34309</v>
      </c>
      <c r="G17" s="365">
        <v>49616</v>
      </c>
      <c r="H17" s="365">
        <v>63484</v>
      </c>
    </row>
    <row r="18" spans="1:8" ht="16.5" customHeight="1">
      <c r="A18" s="3149"/>
      <c r="B18" s="3150"/>
      <c r="C18" s="366" t="s">
        <v>641</v>
      </c>
      <c r="D18" s="365">
        <v>56259</v>
      </c>
      <c r="E18" s="373" t="s">
        <v>3188</v>
      </c>
      <c r="F18" s="373" t="s">
        <v>3188</v>
      </c>
      <c r="G18" s="373" t="s">
        <v>3188</v>
      </c>
      <c r="H18" s="373" t="s">
        <v>3188</v>
      </c>
    </row>
    <row r="19" spans="1:8" ht="16.5" customHeight="1">
      <c r="A19" s="2928"/>
      <c r="B19" s="3133"/>
      <c r="C19" s="367" t="s">
        <v>3178</v>
      </c>
      <c r="D19" s="368">
        <f>SUM(D16:D18)</f>
        <v>432559</v>
      </c>
      <c r="E19" s="368">
        <f>SUM(E16:E18)</f>
        <v>406650</v>
      </c>
      <c r="F19" s="368">
        <f>SUM(F16:F18)</f>
        <v>408417</v>
      </c>
      <c r="G19" s="368">
        <f>SUM(G16:G18)</f>
        <v>455272</v>
      </c>
      <c r="H19" s="368">
        <f>SUM(H16:H18)</f>
        <v>453434</v>
      </c>
    </row>
    <row r="20" spans="1:8" ht="16.5" customHeight="1">
      <c r="A20" s="3147" t="s">
        <v>3189</v>
      </c>
      <c r="B20" s="3120"/>
      <c r="C20" s="369" t="s">
        <v>3190</v>
      </c>
      <c r="D20" s="206">
        <v>0</v>
      </c>
      <c r="E20" s="206">
        <v>0</v>
      </c>
      <c r="F20" s="365">
        <v>186</v>
      </c>
      <c r="G20" s="365">
        <v>218</v>
      </c>
      <c r="H20" s="365">
        <v>227</v>
      </c>
    </row>
    <row r="21" spans="1:8" ht="16.5" customHeight="1">
      <c r="A21" s="3148"/>
      <c r="B21" s="3121"/>
      <c r="C21" s="364" t="s">
        <v>3191</v>
      </c>
      <c r="D21" s="206">
        <v>0</v>
      </c>
      <c r="E21" s="206">
        <v>0</v>
      </c>
      <c r="F21" s="207">
        <v>0</v>
      </c>
      <c r="G21" s="207">
        <v>0</v>
      </c>
      <c r="H21" s="207">
        <v>0</v>
      </c>
    </row>
    <row r="22" spans="1:8" ht="16.5" customHeight="1">
      <c r="A22" s="3043"/>
      <c r="B22" s="3044"/>
      <c r="C22" s="367" t="s">
        <v>630</v>
      </c>
      <c r="D22" s="2127" t="s">
        <v>638</v>
      </c>
      <c r="E22" s="360" t="s">
        <v>638</v>
      </c>
      <c r="F22" s="368">
        <f>SUM(F20:F21)</f>
        <v>186</v>
      </c>
      <c r="G22" s="368">
        <f>SUM(G20:G21)</f>
        <v>218</v>
      </c>
      <c r="H22" s="368">
        <f>SUM(H20:H21)</f>
        <v>227</v>
      </c>
    </row>
    <row r="23" spans="1:8" ht="16.5" customHeight="1">
      <c r="A23" s="3149" t="s">
        <v>3179</v>
      </c>
      <c r="B23" s="3150"/>
      <c r="C23" s="364" t="s">
        <v>639</v>
      </c>
      <c r="D23" s="365">
        <v>68</v>
      </c>
      <c r="E23" s="207">
        <v>0</v>
      </c>
      <c r="F23" s="365">
        <v>87</v>
      </c>
      <c r="G23" s="207">
        <v>0</v>
      </c>
      <c r="H23" s="207">
        <v>0</v>
      </c>
    </row>
    <row r="24" spans="1:8" ht="16.5" customHeight="1">
      <c r="A24" s="3149"/>
      <c r="B24" s="3150"/>
      <c r="C24" s="364" t="s">
        <v>640</v>
      </c>
      <c r="D24" s="207">
        <v>0</v>
      </c>
      <c r="E24" s="207">
        <v>0</v>
      </c>
      <c r="F24" s="207">
        <v>0</v>
      </c>
      <c r="G24" s="207">
        <v>0</v>
      </c>
      <c r="H24" s="207">
        <v>0</v>
      </c>
    </row>
    <row r="25" spans="1:8" ht="16.5" customHeight="1">
      <c r="A25" s="3149"/>
      <c r="B25" s="3150"/>
      <c r="C25" s="366" t="s">
        <v>641</v>
      </c>
      <c r="D25" s="207">
        <v>0</v>
      </c>
      <c r="E25" s="207">
        <v>0</v>
      </c>
      <c r="F25" s="207">
        <v>0</v>
      </c>
      <c r="G25" s="207">
        <v>0</v>
      </c>
      <c r="H25" s="207">
        <v>0</v>
      </c>
    </row>
    <row r="26" spans="1:8" ht="16.5" customHeight="1">
      <c r="A26" s="2928"/>
      <c r="B26" s="3133"/>
      <c r="C26" s="367" t="s">
        <v>630</v>
      </c>
      <c r="D26" s="368">
        <f>SUM(D23:D25)</f>
        <v>68</v>
      </c>
      <c r="E26" s="207">
        <v>0</v>
      </c>
      <c r="F26" s="368">
        <f>SUM(F23:F25)</f>
        <v>87</v>
      </c>
      <c r="G26" s="2128">
        <v>0</v>
      </c>
      <c r="H26" s="2128">
        <v>0</v>
      </c>
    </row>
    <row r="27" spans="1:9" ht="16.5" customHeight="1">
      <c r="A27" s="3148" t="s">
        <v>642</v>
      </c>
      <c r="B27" s="3121"/>
      <c r="C27" s="364" t="s">
        <v>643</v>
      </c>
      <c r="D27" s="365">
        <v>16450</v>
      </c>
      <c r="E27" s="370">
        <v>15610</v>
      </c>
      <c r="F27" s="365">
        <v>13890</v>
      </c>
      <c r="G27" s="365">
        <v>14220</v>
      </c>
      <c r="H27" s="365">
        <v>13380</v>
      </c>
      <c r="I27" s="224"/>
    </row>
    <row r="28" spans="1:8" ht="16.5" customHeight="1">
      <c r="A28" s="3148"/>
      <c r="B28" s="3121"/>
      <c r="C28" s="364" t="s">
        <v>644</v>
      </c>
      <c r="D28" s="365">
        <v>14340</v>
      </c>
      <c r="E28" s="365">
        <v>2910</v>
      </c>
      <c r="F28" s="365">
        <v>2550</v>
      </c>
      <c r="G28" s="365">
        <v>3000</v>
      </c>
      <c r="H28" s="365">
        <v>2880</v>
      </c>
    </row>
    <row r="29" spans="1:8" ht="16.5" customHeight="1" thickBot="1">
      <c r="A29" s="2909"/>
      <c r="B29" s="3122"/>
      <c r="C29" s="371" t="s">
        <v>630</v>
      </c>
      <c r="D29" s="2125">
        <f>SUM(D27:D28)</f>
        <v>30790</v>
      </c>
      <c r="E29" s="2125">
        <f>SUM(E27:E28)</f>
        <v>18520</v>
      </c>
      <c r="F29" s="2125">
        <f>SUM(F27:F28)</f>
        <v>16440</v>
      </c>
      <c r="G29" s="2125">
        <f>SUM(G27:G28)</f>
        <v>17220</v>
      </c>
      <c r="H29" s="2125">
        <f>SUM(H27:H28)</f>
        <v>16260</v>
      </c>
    </row>
    <row r="30" spans="1:8" ht="14.25" customHeight="1">
      <c r="A30" s="2252" t="s">
        <v>3334</v>
      </c>
      <c r="H30" s="2249" t="s">
        <v>614</v>
      </c>
    </row>
  </sheetData>
  <sheetProtection/>
  <mergeCells count="9">
    <mergeCell ref="A20:B22"/>
    <mergeCell ref="A23:B26"/>
    <mergeCell ref="A27:B29"/>
    <mergeCell ref="A2:C2"/>
    <mergeCell ref="A3:B6"/>
    <mergeCell ref="A7:B10"/>
    <mergeCell ref="A11:B13"/>
    <mergeCell ref="A15:C15"/>
    <mergeCell ref="A16:B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&amp;C-54-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U20"/>
  <sheetViews>
    <sheetView showGridLines="0" zoomScalePageLayoutView="0" workbookViewId="0" topLeftCell="A1">
      <selection activeCell="F20" sqref="F20"/>
    </sheetView>
  </sheetViews>
  <sheetFormatPr defaultColWidth="6.625" defaultRowHeight="18.75" customHeight="1"/>
  <cols>
    <col min="1" max="1" width="9.125" style="3" customWidth="1"/>
    <col min="2" max="21" width="3.875" style="34" customWidth="1"/>
    <col min="22" max="22" width="3.875" style="3" customWidth="1"/>
    <col min="23" max="249" width="6.625" style="3" customWidth="1"/>
    <col min="250" max="16384" width="6.625" style="3" customWidth="1"/>
  </cols>
  <sheetData>
    <row r="1" spans="1:20" ht="17.25">
      <c r="A1" s="232" t="s">
        <v>2447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7.25">
      <c r="A2" s="232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2.75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646</v>
      </c>
    </row>
    <row r="4" spans="1:20" ht="25.5">
      <c r="A4" s="2936" t="s">
        <v>2971</v>
      </c>
      <c r="B4" s="374" t="s">
        <v>647</v>
      </c>
      <c r="C4" s="375">
        <v>0</v>
      </c>
      <c r="D4" s="376">
        <v>5</v>
      </c>
      <c r="E4" s="377" t="s">
        <v>648</v>
      </c>
      <c r="F4" s="378" t="s">
        <v>649</v>
      </c>
      <c r="G4" s="377" t="s">
        <v>650</v>
      </c>
      <c r="H4" s="378" t="s">
        <v>651</v>
      </c>
      <c r="I4" s="377" t="s">
        <v>652</v>
      </c>
      <c r="J4" s="378" t="s">
        <v>653</v>
      </c>
      <c r="K4" s="377" t="s">
        <v>654</v>
      </c>
      <c r="L4" s="378" t="s">
        <v>655</v>
      </c>
      <c r="M4" s="377" t="s">
        <v>656</v>
      </c>
      <c r="N4" s="378" t="s">
        <v>657</v>
      </c>
      <c r="O4" s="377" t="s">
        <v>658</v>
      </c>
      <c r="P4" s="378" t="s">
        <v>659</v>
      </c>
      <c r="Q4" s="377" t="s">
        <v>660</v>
      </c>
      <c r="R4" s="378" t="s">
        <v>661</v>
      </c>
      <c r="S4" s="377" t="s">
        <v>662</v>
      </c>
      <c r="T4" s="378" t="s">
        <v>663</v>
      </c>
    </row>
    <row r="5" spans="1:20" ht="13.5">
      <c r="A5" s="2948"/>
      <c r="B5" s="62"/>
      <c r="C5" s="379" t="s">
        <v>664</v>
      </c>
      <c r="D5" s="380" t="s">
        <v>664</v>
      </c>
      <c r="E5" s="379" t="s">
        <v>664</v>
      </c>
      <c r="F5" s="380" t="s">
        <v>664</v>
      </c>
      <c r="G5" s="379" t="s">
        <v>664</v>
      </c>
      <c r="H5" s="380" t="s">
        <v>664</v>
      </c>
      <c r="I5" s="379" t="s">
        <v>664</v>
      </c>
      <c r="J5" s="380" t="s">
        <v>664</v>
      </c>
      <c r="K5" s="379" t="s">
        <v>664</v>
      </c>
      <c r="L5" s="380" t="s">
        <v>664</v>
      </c>
      <c r="M5" s="379" t="s">
        <v>664</v>
      </c>
      <c r="N5" s="380" t="s">
        <v>664</v>
      </c>
      <c r="O5" s="379" t="s">
        <v>664</v>
      </c>
      <c r="P5" s="380" t="s">
        <v>664</v>
      </c>
      <c r="Q5" s="379" t="s">
        <v>664</v>
      </c>
      <c r="R5" s="380" t="s">
        <v>664</v>
      </c>
      <c r="S5" s="379" t="s">
        <v>664</v>
      </c>
      <c r="T5" s="380" t="s">
        <v>665</v>
      </c>
    </row>
    <row r="6" spans="1:20" ht="13.5">
      <c r="A6" s="2948"/>
      <c r="B6" s="62"/>
      <c r="C6" s="379">
        <v>4</v>
      </c>
      <c r="D6" s="380">
        <v>9</v>
      </c>
      <c r="E6" s="381" t="s">
        <v>666</v>
      </c>
      <c r="F6" s="382" t="s">
        <v>667</v>
      </c>
      <c r="G6" s="381" t="s">
        <v>668</v>
      </c>
      <c r="H6" s="382" t="s">
        <v>669</v>
      </c>
      <c r="I6" s="381" t="s">
        <v>670</v>
      </c>
      <c r="J6" s="382" t="s">
        <v>671</v>
      </c>
      <c r="K6" s="381" t="s">
        <v>672</v>
      </c>
      <c r="L6" s="382" t="s">
        <v>673</v>
      </c>
      <c r="M6" s="381" t="s">
        <v>674</v>
      </c>
      <c r="N6" s="382" t="s">
        <v>675</v>
      </c>
      <c r="O6" s="381" t="s">
        <v>676</v>
      </c>
      <c r="P6" s="382" t="s">
        <v>677</v>
      </c>
      <c r="Q6" s="381" t="s">
        <v>678</v>
      </c>
      <c r="R6" s="382" t="s">
        <v>679</v>
      </c>
      <c r="S6" s="381" t="s">
        <v>680</v>
      </c>
      <c r="T6" s="382" t="s">
        <v>681</v>
      </c>
    </row>
    <row r="7" spans="1:20" ht="14.25" thickBot="1">
      <c r="A7" s="3155"/>
      <c r="B7" s="383" t="s">
        <v>682</v>
      </c>
      <c r="C7" s="330" t="s">
        <v>683</v>
      </c>
      <c r="D7" s="330" t="s">
        <v>683</v>
      </c>
      <c r="E7" s="330" t="s">
        <v>683</v>
      </c>
      <c r="F7" s="330" t="s">
        <v>683</v>
      </c>
      <c r="G7" s="330" t="s">
        <v>683</v>
      </c>
      <c r="H7" s="330" t="s">
        <v>683</v>
      </c>
      <c r="I7" s="330" t="s">
        <v>683</v>
      </c>
      <c r="J7" s="330" t="s">
        <v>683</v>
      </c>
      <c r="K7" s="330" t="s">
        <v>683</v>
      </c>
      <c r="L7" s="330" t="s">
        <v>683</v>
      </c>
      <c r="M7" s="330" t="s">
        <v>683</v>
      </c>
      <c r="N7" s="330" t="s">
        <v>683</v>
      </c>
      <c r="O7" s="330" t="s">
        <v>683</v>
      </c>
      <c r="P7" s="330" t="s">
        <v>683</v>
      </c>
      <c r="Q7" s="330" t="s">
        <v>683</v>
      </c>
      <c r="R7" s="330" t="s">
        <v>683</v>
      </c>
      <c r="S7" s="330" t="s">
        <v>683</v>
      </c>
      <c r="T7" s="384" t="s">
        <v>684</v>
      </c>
    </row>
    <row r="8" spans="1:20" ht="24.75" customHeight="1">
      <c r="A8" s="1315" t="s">
        <v>3433</v>
      </c>
      <c r="B8" s="385" t="s">
        <v>3434</v>
      </c>
      <c r="C8" s="676">
        <v>1</v>
      </c>
      <c r="D8" s="386" t="s">
        <v>3421</v>
      </c>
      <c r="E8" s="386">
        <v>1</v>
      </c>
      <c r="F8" s="386" t="s">
        <v>261</v>
      </c>
      <c r="G8" s="386" t="s">
        <v>685</v>
      </c>
      <c r="H8" s="386" t="s">
        <v>685</v>
      </c>
      <c r="I8" s="386" t="s">
        <v>686</v>
      </c>
      <c r="J8" s="386" t="s">
        <v>687</v>
      </c>
      <c r="K8" s="386" t="s">
        <v>687</v>
      </c>
      <c r="L8" s="386" t="s">
        <v>688</v>
      </c>
      <c r="M8" s="386" t="s">
        <v>3090</v>
      </c>
      <c r="N8" s="386" t="s">
        <v>3091</v>
      </c>
      <c r="O8" s="386" t="s">
        <v>3092</v>
      </c>
      <c r="P8" s="386" t="s">
        <v>3093</v>
      </c>
      <c r="Q8" s="386" t="s">
        <v>3094</v>
      </c>
      <c r="R8" s="386" t="s">
        <v>3095</v>
      </c>
      <c r="S8" s="386" t="s">
        <v>3096</v>
      </c>
      <c r="T8" s="386" t="s">
        <v>3097</v>
      </c>
    </row>
    <row r="9" spans="1:20" ht="24.75" customHeight="1">
      <c r="A9" s="231" t="s">
        <v>689</v>
      </c>
      <c r="B9" s="385" t="s">
        <v>3435</v>
      </c>
      <c r="C9" s="676">
        <v>3</v>
      </c>
      <c r="D9" s="386" t="s">
        <v>3421</v>
      </c>
      <c r="E9" s="386" t="s">
        <v>3421</v>
      </c>
      <c r="F9" s="386" t="s">
        <v>261</v>
      </c>
      <c r="G9" s="386" t="s">
        <v>690</v>
      </c>
      <c r="H9" s="386" t="s">
        <v>691</v>
      </c>
      <c r="I9" s="386" t="s">
        <v>692</v>
      </c>
      <c r="J9" s="386" t="s">
        <v>692</v>
      </c>
      <c r="K9" s="386" t="s">
        <v>690</v>
      </c>
      <c r="L9" s="386" t="s">
        <v>693</v>
      </c>
      <c r="M9" s="386" t="s">
        <v>3098</v>
      </c>
      <c r="N9" s="386" t="s">
        <v>3099</v>
      </c>
      <c r="O9" s="386" t="s">
        <v>3100</v>
      </c>
      <c r="P9" s="386" t="s">
        <v>3101</v>
      </c>
      <c r="Q9" s="386" t="s">
        <v>3102</v>
      </c>
      <c r="R9" s="386" t="s">
        <v>3103</v>
      </c>
      <c r="S9" s="386" t="s">
        <v>3104</v>
      </c>
      <c r="T9" s="386" t="s">
        <v>3105</v>
      </c>
    </row>
    <row r="10" spans="1:21" ht="24.75" customHeight="1">
      <c r="A10" s="231" t="s">
        <v>174</v>
      </c>
      <c r="B10" s="385" t="s">
        <v>3436</v>
      </c>
      <c r="C10" s="676">
        <v>1</v>
      </c>
      <c r="D10" s="2105" t="s">
        <v>3421</v>
      </c>
      <c r="E10" s="386" t="s">
        <v>3422</v>
      </c>
      <c r="F10" s="386" t="s">
        <v>690</v>
      </c>
      <c r="G10" s="386" t="s">
        <v>261</v>
      </c>
      <c r="H10" s="386" t="s">
        <v>690</v>
      </c>
      <c r="I10" s="386" t="s">
        <v>694</v>
      </c>
      <c r="J10" s="386" t="s">
        <v>690</v>
      </c>
      <c r="K10" s="386" t="s">
        <v>694</v>
      </c>
      <c r="L10" s="386" t="s">
        <v>695</v>
      </c>
      <c r="M10" s="386" t="s">
        <v>3106</v>
      </c>
      <c r="N10" s="386" t="s">
        <v>3107</v>
      </c>
      <c r="O10" s="386" t="s">
        <v>3108</v>
      </c>
      <c r="P10" s="386" t="s">
        <v>3109</v>
      </c>
      <c r="Q10" s="386" t="s">
        <v>3110</v>
      </c>
      <c r="R10" s="386" t="s">
        <v>3111</v>
      </c>
      <c r="S10" s="386" t="s">
        <v>3112</v>
      </c>
      <c r="T10" s="386" t="s">
        <v>3113</v>
      </c>
      <c r="U10" s="4"/>
    </row>
    <row r="11" spans="1:21" ht="24.75" customHeight="1">
      <c r="A11" s="92" t="s">
        <v>571</v>
      </c>
      <c r="B11" s="385" t="s">
        <v>3437</v>
      </c>
      <c r="C11" s="676">
        <v>1</v>
      </c>
      <c r="D11" s="2105" t="s">
        <v>690</v>
      </c>
      <c r="E11" s="386" t="s">
        <v>3421</v>
      </c>
      <c r="F11" s="2105" t="s">
        <v>261</v>
      </c>
      <c r="G11" s="2105" t="s">
        <v>690</v>
      </c>
      <c r="H11" s="386" t="s">
        <v>692</v>
      </c>
      <c r="I11" s="386" t="s">
        <v>690</v>
      </c>
      <c r="J11" s="386" t="s">
        <v>694</v>
      </c>
      <c r="K11" s="386" t="s">
        <v>691</v>
      </c>
      <c r="L11" s="386" t="s">
        <v>696</v>
      </c>
      <c r="M11" s="386" t="s">
        <v>695</v>
      </c>
      <c r="N11" s="386" t="s">
        <v>3114</v>
      </c>
      <c r="O11" s="386" t="s">
        <v>3108</v>
      </c>
      <c r="P11" s="386" t="s">
        <v>3115</v>
      </c>
      <c r="Q11" s="386" t="s">
        <v>3116</v>
      </c>
      <c r="R11" s="386" t="s">
        <v>3095</v>
      </c>
      <c r="S11" s="386" t="s">
        <v>3117</v>
      </c>
      <c r="T11" s="386" t="s">
        <v>3118</v>
      </c>
      <c r="U11" s="4"/>
    </row>
    <row r="12" spans="1:20" ht="24.75" customHeight="1">
      <c r="A12" s="231" t="s">
        <v>577</v>
      </c>
      <c r="B12" s="385" t="s">
        <v>3438</v>
      </c>
      <c r="C12" s="676">
        <v>1</v>
      </c>
      <c r="D12" s="388">
        <v>1</v>
      </c>
      <c r="E12" s="386">
        <v>1</v>
      </c>
      <c r="F12" s="386" t="s">
        <v>261</v>
      </c>
      <c r="G12" s="386" t="s">
        <v>694</v>
      </c>
      <c r="H12" s="386" t="s">
        <v>690</v>
      </c>
      <c r="I12" s="386" t="s">
        <v>691</v>
      </c>
      <c r="J12" s="386" t="s">
        <v>692</v>
      </c>
      <c r="K12" s="386" t="s">
        <v>694</v>
      </c>
      <c r="L12" s="386" t="s">
        <v>696</v>
      </c>
      <c r="M12" s="386" t="s">
        <v>3119</v>
      </c>
      <c r="N12" s="386" t="s">
        <v>3101</v>
      </c>
      <c r="O12" s="386" t="s">
        <v>3091</v>
      </c>
      <c r="P12" s="386" t="s">
        <v>3100</v>
      </c>
      <c r="Q12" s="386" t="s">
        <v>3120</v>
      </c>
      <c r="R12" s="386" t="s">
        <v>3121</v>
      </c>
      <c r="S12" s="386" t="s">
        <v>3122</v>
      </c>
      <c r="T12" s="386" t="s">
        <v>3123</v>
      </c>
    </row>
    <row r="13" spans="1:21" ht="24.75" customHeight="1">
      <c r="A13" s="231" t="s">
        <v>485</v>
      </c>
      <c r="B13" s="385" t="s">
        <v>3439</v>
      </c>
      <c r="C13" s="676">
        <v>1</v>
      </c>
      <c r="D13" s="2105" t="s">
        <v>3421</v>
      </c>
      <c r="E13" s="386" t="s">
        <v>3422</v>
      </c>
      <c r="F13" s="386" t="s">
        <v>261</v>
      </c>
      <c r="G13" s="386" t="s">
        <v>691</v>
      </c>
      <c r="H13" s="386" t="s">
        <v>690</v>
      </c>
      <c r="I13" s="386" t="s">
        <v>690</v>
      </c>
      <c r="J13" s="386" t="s">
        <v>694</v>
      </c>
      <c r="K13" s="386" t="s">
        <v>690</v>
      </c>
      <c r="L13" s="386" t="s">
        <v>691</v>
      </c>
      <c r="M13" s="386" t="s">
        <v>3124</v>
      </c>
      <c r="N13" s="386" t="s">
        <v>3107</v>
      </c>
      <c r="O13" s="386" t="s">
        <v>3125</v>
      </c>
      <c r="P13" s="386" t="s">
        <v>3126</v>
      </c>
      <c r="Q13" s="386" t="s">
        <v>3127</v>
      </c>
      <c r="R13" s="386" t="s">
        <v>3103</v>
      </c>
      <c r="S13" s="386" t="s">
        <v>3128</v>
      </c>
      <c r="T13" s="386" t="s">
        <v>3129</v>
      </c>
      <c r="U13" s="4"/>
    </row>
    <row r="14" spans="1:21" ht="24.75" customHeight="1">
      <c r="A14" s="92" t="s">
        <v>635</v>
      </c>
      <c r="B14" s="385" t="s">
        <v>3440</v>
      </c>
      <c r="C14" s="676">
        <v>1</v>
      </c>
      <c r="D14" s="2105" t="s">
        <v>3422</v>
      </c>
      <c r="E14" s="386" t="s">
        <v>3421</v>
      </c>
      <c r="F14" s="2105" t="s">
        <v>261</v>
      </c>
      <c r="G14" s="2105" t="s">
        <v>690</v>
      </c>
      <c r="H14" s="386" t="s">
        <v>691</v>
      </c>
      <c r="I14" s="386" t="s">
        <v>261</v>
      </c>
      <c r="J14" s="386" t="s">
        <v>697</v>
      </c>
      <c r="K14" s="386" t="s">
        <v>691</v>
      </c>
      <c r="L14" s="386" t="s">
        <v>693</v>
      </c>
      <c r="M14" s="386" t="s">
        <v>696</v>
      </c>
      <c r="N14" s="386" t="s">
        <v>3107</v>
      </c>
      <c r="O14" s="386" t="s">
        <v>3130</v>
      </c>
      <c r="P14" s="386" t="s">
        <v>3108</v>
      </c>
      <c r="Q14" s="386" t="s">
        <v>3131</v>
      </c>
      <c r="R14" s="386" t="s">
        <v>3121</v>
      </c>
      <c r="S14" s="386" t="s">
        <v>3132</v>
      </c>
      <c r="T14" s="386" t="s">
        <v>3133</v>
      </c>
      <c r="U14" s="4"/>
    </row>
    <row r="15" spans="1:21" ht="24.75" customHeight="1">
      <c r="A15" s="231" t="s">
        <v>424</v>
      </c>
      <c r="B15" s="385" t="s">
        <v>3441</v>
      </c>
      <c r="C15" s="676" t="s">
        <v>3421</v>
      </c>
      <c r="D15" s="2106">
        <v>1</v>
      </c>
      <c r="E15" s="386" t="s">
        <v>3422</v>
      </c>
      <c r="F15" s="386" t="s">
        <v>261</v>
      </c>
      <c r="G15" s="386" t="s">
        <v>694</v>
      </c>
      <c r="H15" s="386" t="s">
        <v>690</v>
      </c>
      <c r="I15" s="386" t="s">
        <v>694</v>
      </c>
      <c r="J15" s="386" t="s">
        <v>692</v>
      </c>
      <c r="K15" s="386" t="s">
        <v>697</v>
      </c>
      <c r="L15" s="386" t="s">
        <v>698</v>
      </c>
      <c r="M15" s="386" t="s">
        <v>3134</v>
      </c>
      <c r="N15" s="386" t="s">
        <v>3106</v>
      </c>
      <c r="O15" s="386" t="s">
        <v>3108</v>
      </c>
      <c r="P15" s="386" t="s">
        <v>3126</v>
      </c>
      <c r="Q15" s="386" t="s">
        <v>3131</v>
      </c>
      <c r="R15" s="386" t="s">
        <v>3135</v>
      </c>
      <c r="S15" s="386" t="s">
        <v>3136</v>
      </c>
      <c r="T15" s="386" t="s">
        <v>3137</v>
      </c>
      <c r="U15" s="4"/>
    </row>
    <row r="16" spans="1:21" ht="24.75" customHeight="1" thickBot="1">
      <c r="A16" s="2111" t="s">
        <v>176</v>
      </c>
      <c r="B16" s="2107" t="s">
        <v>3442</v>
      </c>
      <c r="C16" s="2108">
        <v>1</v>
      </c>
      <c r="D16" s="2109">
        <v>0</v>
      </c>
      <c r="E16" s="2110" t="s">
        <v>3422</v>
      </c>
      <c r="F16" s="2110">
        <v>1</v>
      </c>
      <c r="G16" s="2110">
        <v>5</v>
      </c>
      <c r="H16" s="2110">
        <v>2</v>
      </c>
      <c r="I16" s="2110">
        <v>3</v>
      </c>
      <c r="J16" s="2110">
        <v>5</v>
      </c>
      <c r="K16" s="2110">
        <v>3</v>
      </c>
      <c r="L16" s="2110">
        <v>2</v>
      </c>
      <c r="M16" s="2110">
        <v>8</v>
      </c>
      <c r="N16" s="2110">
        <v>24</v>
      </c>
      <c r="O16" s="2110">
        <v>38</v>
      </c>
      <c r="P16" s="2110">
        <v>48</v>
      </c>
      <c r="Q16" s="2110">
        <v>42</v>
      </c>
      <c r="R16" s="2110">
        <v>98</v>
      </c>
      <c r="S16" s="2110">
        <v>129</v>
      </c>
      <c r="T16" s="2110">
        <v>284</v>
      </c>
      <c r="U16" s="676"/>
    </row>
    <row r="17" spans="1:20" ht="12">
      <c r="A17" s="1313"/>
      <c r="B17" s="1314"/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905" t="s">
        <v>699</v>
      </c>
    </row>
    <row r="18" spans="2:20" ht="12">
      <c r="B18" s="338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ht="12">
      <c r="T19" s="33"/>
    </row>
    <row r="20" ht="12">
      <c r="A20" s="34"/>
    </row>
  </sheetData>
  <sheetProtection/>
  <mergeCells count="1">
    <mergeCell ref="A4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&amp;C-55-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AD39"/>
  <sheetViews>
    <sheetView showGridLines="0" zoomScalePageLayoutView="0" workbookViewId="0" topLeftCell="A1">
      <selection activeCell="Z44" sqref="Z44"/>
    </sheetView>
  </sheetViews>
  <sheetFormatPr defaultColWidth="6.625" defaultRowHeight="13.5"/>
  <cols>
    <col min="1" max="1" width="11.625" style="3" customWidth="1"/>
    <col min="2" max="21" width="3.875" style="34" customWidth="1"/>
    <col min="22" max="22" width="3.875" style="3" customWidth="1"/>
    <col min="23" max="249" width="6.625" style="3" customWidth="1"/>
    <col min="250" max="16384" width="6.625" style="3" customWidth="1"/>
  </cols>
  <sheetData>
    <row r="1" spans="1:24" ht="18.75" customHeight="1">
      <c r="A1" s="1" t="s">
        <v>2448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X1" s="15"/>
    </row>
    <row r="2" spans="2:21" ht="18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U2" s="6" t="s">
        <v>558</v>
      </c>
    </row>
    <row r="3" spans="1:30" ht="15.75" customHeight="1">
      <c r="A3" s="2936" t="s">
        <v>772</v>
      </c>
      <c r="B3" s="3157" t="s">
        <v>481</v>
      </c>
      <c r="C3" s="3158"/>
      <c r="D3" s="3158"/>
      <c r="E3" s="3159"/>
      <c r="F3" s="3160" t="s">
        <v>392</v>
      </c>
      <c r="G3" s="3158"/>
      <c r="H3" s="3158"/>
      <c r="I3" s="3159"/>
      <c r="J3" s="3160" t="s">
        <v>174</v>
      </c>
      <c r="K3" s="3158"/>
      <c r="L3" s="3158"/>
      <c r="M3" s="3159"/>
      <c r="N3" s="3160" t="s">
        <v>393</v>
      </c>
      <c r="O3" s="3158"/>
      <c r="P3" s="3158"/>
      <c r="Q3" s="3159"/>
      <c r="R3" s="3160" t="s">
        <v>175</v>
      </c>
      <c r="S3" s="3158"/>
      <c r="T3" s="3158"/>
      <c r="U3" s="3158"/>
      <c r="V3" s="4"/>
      <c r="W3" s="34"/>
      <c r="X3" s="34"/>
      <c r="Y3" s="34"/>
      <c r="Z3" s="34"/>
      <c r="AA3" s="34"/>
      <c r="AB3" s="34"/>
      <c r="AC3" s="34"/>
      <c r="AD3" s="34"/>
    </row>
    <row r="4" spans="1:30" ht="15.75" customHeight="1" thickBot="1">
      <c r="A4" s="2788"/>
      <c r="B4" s="3161" t="s">
        <v>1060</v>
      </c>
      <c r="C4" s="3156"/>
      <c r="D4" s="2898" t="s">
        <v>1061</v>
      </c>
      <c r="E4" s="3156"/>
      <c r="F4" s="2898" t="s">
        <v>1060</v>
      </c>
      <c r="G4" s="3156"/>
      <c r="H4" s="2898" t="s">
        <v>1061</v>
      </c>
      <c r="I4" s="3156"/>
      <c r="J4" s="2898" t="s">
        <v>1060</v>
      </c>
      <c r="K4" s="3156"/>
      <c r="L4" s="2898" t="s">
        <v>1061</v>
      </c>
      <c r="M4" s="3156"/>
      <c r="N4" s="2898" t="s">
        <v>1060</v>
      </c>
      <c r="O4" s="3156"/>
      <c r="P4" s="2898" t="s">
        <v>1061</v>
      </c>
      <c r="Q4" s="3156"/>
      <c r="R4" s="2898" t="s">
        <v>1062</v>
      </c>
      <c r="S4" s="3156"/>
      <c r="T4" s="2898" t="s">
        <v>1063</v>
      </c>
      <c r="U4" s="2924"/>
      <c r="V4" s="4"/>
      <c r="W4" s="34"/>
      <c r="X4" s="34"/>
      <c r="Y4" s="34"/>
      <c r="Z4" s="34"/>
      <c r="AA4" s="34"/>
      <c r="AB4" s="34"/>
      <c r="AC4" s="34"/>
      <c r="AD4" s="34"/>
    </row>
    <row r="5" spans="1:30" ht="21.75" customHeight="1">
      <c r="A5" s="564" t="s">
        <v>69</v>
      </c>
      <c r="B5" s="3162">
        <f>SUM(B6:C19)</f>
        <v>156573</v>
      </c>
      <c r="C5" s="2941"/>
      <c r="D5" s="2941">
        <f>SUM(D6:E19)</f>
        <v>107222</v>
      </c>
      <c r="E5" s="2941"/>
      <c r="F5" s="2941">
        <f>SUM(F6:G19)</f>
        <v>157011</v>
      </c>
      <c r="G5" s="2941"/>
      <c r="H5" s="2941">
        <f>SUM(H6:I19)</f>
        <v>108333</v>
      </c>
      <c r="I5" s="2941"/>
      <c r="J5" s="2931">
        <f>SUM(J6:K19)</f>
        <v>158246</v>
      </c>
      <c r="K5" s="2931"/>
      <c r="L5" s="2931">
        <f>SUM(L6:M19)</f>
        <v>114749</v>
      </c>
      <c r="M5" s="2931"/>
      <c r="N5" s="2931">
        <f>SUM(N6:O19)</f>
        <v>162226</v>
      </c>
      <c r="O5" s="2931"/>
      <c r="P5" s="2931">
        <f>SUM(P6:Q19)</f>
        <v>112658</v>
      </c>
      <c r="Q5" s="2931"/>
      <c r="R5" s="2931">
        <f>SUM(R6:S19)</f>
        <v>158150</v>
      </c>
      <c r="S5" s="2931"/>
      <c r="T5" s="2931">
        <f>SUM(T6:U19)</f>
        <v>109776</v>
      </c>
      <c r="U5" s="2931"/>
      <c r="V5" s="4"/>
      <c r="W5" s="34"/>
      <c r="X5" s="34"/>
      <c r="Y5" s="34"/>
      <c r="Z5" s="34"/>
      <c r="AA5" s="34"/>
      <c r="AB5" s="34"/>
      <c r="AC5" s="34"/>
      <c r="AD5" s="34"/>
    </row>
    <row r="6" spans="1:30" ht="21.75" customHeight="1">
      <c r="A6" s="53" t="s">
        <v>1064</v>
      </c>
      <c r="B6" s="2942">
        <v>44402</v>
      </c>
      <c r="C6" s="2925"/>
      <c r="D6" s="2925">
        <v>32754</v>
      </c>
      <c r="E6" s="2925"/>
      <c r="F6" s="2925">
        <v>44216</v>
      </c>
      <c r="G6" s="2925"/>
      <c r="H6" s="2925">
        <v>34164</v>
      </c>
      <c r="I6" s="2925"/>
      <c r="J6" s="2926">
        <v>43683</v>
      </c>
      <c r="K6" s="2926"/>
      <c r="L6" s="2926">
        <v>34706</v>
      </c>
      <c r="M6" s="2926"/>
      <c r="N6" s="2926">
        <v>44271</v>
      </c>
      <c r="O6" s="2926"/>
      <c r="P6" s="2926">
        <v>33384</v>
      </c>
      <c r="Q6" s="2926"/>
      <c r="R6" s="2926">
        <v>45665</v>
      </c>
      <c r="S6" s="2926"/>
      <c r="T6" s="2926">
        <v>36501</v>
      </c>
      <c r="U6" s="2926"/>
      <c r="V6" s="4"/>
      <c r="W6" s="34"/>
      <c r="X6" s="34"/>
      <c r="Y6" s="34"/>
      <c r="Z6" s="34"/>
      <c r="AA6" s="34"/>
      <c r="AB6" s="34"/>
      <c r="AC6" s="34"/>
      <c r="AD6" s="34"/>
    </row>
    <row r="7" spans="1:30" ht="21.75" customHeight="1">
      <c r="A7" s="53" t="s">
        <v>1065</v>
      </c>
      <c r="B7" s="2942">
        <v>20712</v>
      </c>
      <c r="C7" s="2925"/>
      <c r="D7" s="2925">
        <v>2944</v>
      </c>
      <c r="E7" s="2925"/>
      <c r="F7" s="2925">
        <v>21899</v>
      </c>
      <c r="G7" s="2925"/>
      <c r="H7" s="2925">
        <v>3459</v>
      </c>
      <c r="I7" s="2925"/>
      <c r="J7" s="2926">
        <v>21449</v>
      </c>
      <c r="K7" s="2926"/>
      <c r="L7" s="2926">
        <v>2654</v>
      </c>
      <c r="M7" s="2926"/>
      <c r="N7" s="2926">
        <v>22138</v>
      </c>
      <c r="O7" s="2926"/>
      <c r="P7" s="2926">
        <v>3156</v>
      </c>
      <c r="Q7" s="2926"/>
      <c r="R7" s="2926">
        <v>18910</v>
      </c>
      <c r="S7" s="2926"/>
      <c r="T7" s="2926">
        <v>2132</v>
      </c>
      <c r="U7" s="2926"/>
      <c r="V7" s="4"/>
      <c r="W7" s="34"/>
      <c r="X7" s="35"/>
      <c r="Y7" s="34"/>
      <c r="Z7" s="34"/>
      <c r="AA7" s="34"/>
      <c r="AB7" s="34"/>
      <c r="AC7" s="34"/>
      <c r="AD7" s="34"/>
    </row>
    <row r="8" spans="1:30" ht="21.75" customHeight="1">
      <c r="A8" s="1318" t="s">
        <v>2449</v>
      </c>
      <c r="B8" s="2942">
        <v>15924</v>
      </c>
      <c r="C8" s="2925"/>
      <c r="D8" s="2925">
        <v>48511</v>
      </c>
      <c r="E8" s="2925"/>
      <c r="F8" s="2925">
        <v>15677</v>
      </c>
      <c r="G8" s="2925"/>
      <c r="H8" s="2925">
        <v>46595</v>
      </c>
      <c r="I8" s="2925"/>
      <c r="J8" s="2926">
        <v>15481</v>
      </c>
      <c r="K8" s="2926"/>
      <c r="L8" s="2926">
        <v>47201</v>
      </c>
      <c r="M8" s="2926"/>
      <c r="N8" s="2926">
        <v>15743</v>
      </c>
      <c r="O8" s="2926"/>
      <c r="P8" s="2926">
        <v>48465</v>
      </c>
      <c r="Q8" s="2926"/>
      <c r="R8" s="2926">
        <v>17012</v>
      </c>
      <c r="S8" s="2926"/>
      <c r="T8" s="2926">
        <v>45451</v>
      </c>
      <c r="U8" s="2926"/>
      <c r="V8" s="4"/>
      <c r="W8" s="34"/>
      <c r="X8" s="34"/>
      <c r="Y8" s="34"/>
      <c r="Z8" s="34"/>
      <c r="AA8" s="34"/>
      <c r="AB8" s="34"/>
      <c r="AC8" s="34"/>
      <c r="AD8" s="34"/>
    </row>
    <row r="9" spans="1:30" ht="30" customHeight="1">
      <c r="A9" s="154" t="s">
        <v>3230</v>
      </c>
      <c r="B9" s="2942">
        <v>4068</v>
      </c>
      <c r="C9" s="2925"/>
      <c r="D9" s="2925">
        <v>4808</v>
      </c>
      <c r="E9" s="2925"/>
      <c r="F9" s="2925">
        <v>4622</v>
      </c>
      <c r="G9" s="2925"/>
      <c r="H9" s="2925">
        <v>5818</v>
      </c>
      <c r="I9" s="2925"/>
      <c r="J9" s="2926">
        <v>5750</v>
      </c>
      <c r="K9" s="2926"/>
      <c r="L9" s="2926">
        <v>9237</v>
      </c>
      <c r="M9" s="2926"/>
      <c r="N9" s="2926">
        <v>6463</v>
      </c>
      <c r="O9" s="2926"/>
      <c r="P9" s="2926">
        <v>8901</v>
      </c>
      <c r="Q9" s="2926"/>
      <c r="R9" s="2926">
        <v>8100</v>
      </c>
      <c r="S9" s="2926"/>
      <c r="T9" s="2926">
        <v>6260</v>
      </c>
      <c r="U9" s="2926"/>
      <c r="V9" s="4"/>
      <c r="W9" s="34"/>
      <c r="X9" s="34"/>
      <c r="Y9" s="34"/>
      <c r="Z9" s="34"/>
      <c r="AA9" s="34"/>
      <c r="AB9" s="34"/>
      <c r="AC9" s="34"/>
      <c r="AD9" s="34"/>
    </row>
    <row r="10" spans="1:30" ht="21.75" customHeight="1">
      <c r="A10" s="53" t="s">
        <v>1066</v>
      </c>
      <c r="B10" s="2942">
        <v>20228</v>
      </c>
      <c r="C10" s="2925"/>
      <c r="D10" s="2925">
        <v>6507</v>
      </c>
      <c r="E10" s="2925"/>
      <c r="F10" s="2925">
        <v>18081</v>
      </c>
      <c r="G10" s="2925"/>
      <c r="H10" s="2925">
        <v>6471</v>
      </c>
      <c r="I10" s="2925"/>
      <c r="J10" s="2926">
        <v>10566</v>
      </c>
      <c r="K10" s="2926"/>
      <c r="L10" s="2926">
        <v>7799</v>
      </c>
      <c r="M10" s="2926"/>
      <c r="N10" s="2926">
        <v>8552</v>
      </c>
      <c r="O10" s="2926"/>
      <c r="P10" s="2926">
        <v>4225</v>
      </c>
      <c r="Q10" s="2926"/>
      <c r="R10" s="2926">
        <v>7850</v>
      </c>
      <c r="S10" s="2926"/>
      <c r="T10" s="3163">
        <v>5263</v>
      </c>
      <c r="U10" s="3163"/>
      <c r="V10" s="4"/>
      <c r="W10" s="34"/>
      <c r="X10" s="34"/>
      <c r="Y10" s="34"/>
      <c r="Z10" s="34"/>
      <c r="AA10" s="34"/>
      <c r="AB10" s="34"/>
      <c r="AC10" s="34"/>
      <c r="AD10" s="34"/>
    </row>
    <row r="11" spans="1:30" ht="21.75" customHeight="1">
      <c r="A11" s="53" t="s">
        <v>1067</v>
      </c>
      <c r="B11" s="2942">
        <v>0</v>
      </c>
      <c r="C11" s="2925"/>
      <c r="D11" s="2925">
        <v>0</v>
      </c>
      <c r="E11" s="2925"/>
      <c r="F11" s="2925">
        <v>0</v>
      </c>
      <c r="G11" s="2925"/>
      <c r="H11" s="2925">
        <v>0</v>
      </c>
      <c r="I11" s="2925"/>
      <c r="J11" s="2926">
        <v>57</v>
      </c>
      <c r="K11" s="2926"/>
      <c r="L11" s="2926">
        <v>0</v>
      </c>
      <c r="M11" s="2926"/>
      <c r="N11" s="2926">
        <v>381</v>
      </c>
      <c r="O11" s="2926"/>
      <c r="P11" s="2926">
        <v>0</v>
      </c>
      <c r="Q11" s="2926"/>
      <c r="R11" s="2926">
        <v>448</v>
      </c>
      <c r="S11" s="2926"/>
      <c r="T11" s="2926">
        <v>0</v>
      </c>
      <c r="U11" s="2926"/>
      <c r="V11" s="4"/>
      <c r="W11" s="34"/>
      <c r="X11" s="34"/>
      <c r="Y11" s="34"/>
      <c r="Z11" s="34"/>
      <c r="AA11" s="4"/>
      <c r="AB11" s="34"/>
      <c r="AC11" s="34"/>
      <c r="AD11" s="34"/>
    </row>
    <row r="12" spans="1:30" ht="21.75" customHeight="1">
      <c r="A12" s="53" t="s">
        <v>1068</v>
      </c>
      <c r="B12" s="2942">
        <v>5268</v>
      </c>
      <c r="C12" s="2925"/>
      <c r="D12" s="2925">
        <v>3488</v>
      </c>
      <c r="E12" s="2925"/>
      <c r="F12" s="2925">
        <v>5332</v>
      </c>
      <c r="G12" s="2925"/>
      <c r="H12" s="2925">
        <v>2990</v>
      </c>
      <c r="I12" s="2925"/>
      <c r="J12" s="2926">
        <v>4888</v>
      </c>
      <c r="K12" s="2926"/>
      <c r="L12" s="2926">
        <v>3248</v>
      </c>
      <c r="M12" s="2926"/>
      <c r="N12" s="2926">
        <v>7120</v>
      </c>
      <c r="O12" s="2926"/>
      <c r="P12" s="2926">
        <v>3716</v>
      </c>
      <c r="Q12" s="2926"/>
      <c r="R12" s="2926">
        <v>7562</v>
      </c>
      <c r="S12" s="2926"/>
      <c r="T12" s="3163">
        <v>3362</v>
      </c>
      <c r="U12" s="3163"/>
      <c r="V12" s="4"/>
      <c r="W12" s="34"/>
      <c r="X12" s="34"/>
      <c r="Y12" s="34"/>
      <c r="Z12" s="34"/>
      <c r="AA12" s="34"/>
      <c r="AB12" s="34"/>
      <c r="AC12" s="34"/>
      <c r="AD12" s="34"/>
    </row>
    <row r="13" spans="1:30" ht="21.75" customHeight="1">
      <c r="A13" s="565" t="s">
        <v>1069</v>
      </c>
      <c r="B13" s="2942">
        <v>11568</v>
      </c>
      <c r="C13" s="2925"/>
      <c r="D13" s="2925">
        <v>835</v>
      </c>
      <c r="E13" s="2925"/>
      <c r="F13" s="2925">
        <v>12034</v>
      </c>
      <c r="G13" s="2925"/>
      <c r="H13" s="2925">
        <v>799</v>
      </c>
      <c r="I13" s="2925"/>
      <c r="J13" s="2926">
        <v>13071</v>
      </c>
      <c r="K13" s="2926"/>
      <c r="L13" s="2926">
        <v>865</v>
      </c>
      <c r="M13" s="2926"/>
      <c r="N13" s="2926">
        <v>13280</v>
      </c>
      <c r="O13" s="2926"/>
      <c r="P13" s="2926">
        <v>1094</v>
      </c>
      <c r="Q13" s="2926"/>
      <c r="R13" s="2926">
        <v>12153</v>
      </c>
      <c r="S13" s="2926"/>
      <c r="T13" s="2926">
        <v>700</v>
      </c>
      <c r="U13" s="2926"/>
      <c r="V13" s="4"/>
      <c r="W13" s="34"/>
      <c r="X13" s="34"/>
      <c r="Y13" s="34"/>
      <c r="Z13" s="34"/>
      <c r="AA13" s="34"/>
      <c r="AB13" s="34"/>
      <c r="AC13" s="34"/>
      <c r="AD13" s="34"/>
    </row>
    <row r="14" spans="1:30" ht="21.75" customHeight="1">
      <c r="A14" s="53" t="s">
        <v>1070</v>
      </c>
      <c r="B14" s="2942">
        <v>10713</v>
      </c>
      <c r="C14" s="2925"/>
      <c r="D14" s="2925">
        <v>357</v>
      </c>
      <c r="E14" s="2925"/>
      <c r="F14" s="2925">
        <v>10026</v>
      </c>
      <c r="G14" s="2925"/>
      <c r="H14" s="2925">
        <v>544</v>
      </c>
      <c r="I14" s="2925"/>
      <c r="J14" s="2926">
        <v>9399</v>
      </c>
      <c r="K14" s="2926"/>
      <c r="L14" s="2926">
        <v>377</v>
      </c>
      <c r="M14" s="2926"/>
      <c r="N14" s="2926">
        <v>8925</v>
      </c>
      <c r="O14" s="2926"/>
      <c r="P14" s="2926">
        <v>757</v>
      </c>
      <c r="Q14" s="2926"/>
      <c r="R14" s="2926">
        <v>8267</v>
      </c>
      <c r="S14" s="2926"/>
      <c r="T14" s="2926">
        <v>566</v>
      </c>
      <c r="U14" s="2926"/>
      <c r="V14" s="4"/>
      <c r="W14" s="34"/>
      <c r="X14" s="34"/>
      <c r="Y14" s="34"/>
      <c r="Z14" s="34"/>
      <c r="AA14" s="34"/>
      <c r="AB14" s="34"/>
      <c r="AC14" s="34"/>
      <c r="AD14" s="34"/>
    </row>
    <row r="15" spans="1:30" ht="21.75" customHeight="1">
      <c r="A15" s="566" t="s">
        <v>1071</v>
      </c>
      <c r="B15" s="2942">
        <v>7610</v>
      </c>
      <c r="C15" s="2925"/>
      <c r="D15" s="2925">
        <v>4268</v>
      </c>
      <c r="E15" s="2925"/>
      <c r="F15" s="2925">
        <v>8277</v>
      </c>
      <c r="G15" s="2925"/>
      <c r="H15" s="2925">
        <v>4015</v>
      </c>
      <c r="I15" s="2925"/>
      <c r="J15" s="2926">
        <v>7571</v>
      </c>
      <c r="K15" s="2926"/>
      <c r="L15" s="2926">
        <v>3917</v>
      </c>
      <c r="M15" s="2926"/>
      <c r="N15" s="2926">
        <v>7680</v>
      </c>
      <c r="O15" s="2926"/>
      <c r="P15" s="2926">
        <v>3733</v>
      </c>
      <c r="Q15" s="2926"/>
      <c r="R15" s="2926">
        <v>7662</v>
      </c>
      <c r="S15" s="2926"/>
      <c r="T15" s="2926">
        <v>4796</v>
      </c>
      <c r="U15" s="2926"/>
      <c r="V15" s="4"/>
      <c r="W15" s="34"/>
      <c r="X15" s="34"/>
      <c r="Y15" s="34"/>
      <c r="Z15" s="34"/>
      <c r="AA15" s="34"/>
      <c r="AB15" s="34"/>
      <c r="AC15" s="34"/>
      <c r="AD15" s="34"/>
    </row>
    <row r="16" spans="1:30" ht="21.75" customHeight="1">
      <c r="A16" s="53" t="s">
        <v>1072</v>
      </c>
      <c r="B16" s="2942">
        <v>11063</v>
      </c>
      <c r="C16" s="2925"/>
      <c r="D16" s="2925">
        <v>2750</v>
      </c>
      <c r="E16" s="2925"/>
      <c r="F16" s="2925">
        <v>10938</v>
      </c>
      <c r="G16" s="2925"/>
      <c r="H16" s="2925">
        <v>3223</v>
      </c>
      <c r="I16" s="2925"/>
      <c r="J16" s="2926">
        <v>11140</v>
      </c>
      <c r="K16" s="2926"/>
      <c r="L16" s="2926">
        <v>2987</v>
      </c>
      <c r="M16" s="2926"/>
      <c r="N16" s="2926">
        <v>11791</v>
      </c>
      <c r="O16" s="2926"/>
      <c r="P16" s="2926">
        <v>3144</v>
      </c>
      <c r="Q16" s="2926"/>
      <c r="R16" s="2926">
        <v>12012</v>
      </c>
      <c r="S16" s="2926"/>
      <c r="T16" s="2926">
        <v>3195</v>
      </c>
      <c r="U16" s="2926"/>
      <c r="V16" s="4"/>
      <c r="W16" s="34"/>
      <c r="X16" s="34"/>
      <c r="Y16" s="34"/>
      <c r="Z16" s="34"/>
      <c r="AA16" s="34"/>
      <c r="AB16" s="34"/>
      <c r="AC16" s="34"/>
      <c r="AD16" s="34"/>
    </row>
    <row r="17" spans="1:30" ht="21.75" customHeight="1">
      <c r="A17" s="53" t="s">
        <v>1073</v>
      </c>
      <c r="B17" s="2942">
        <v>4789</v>
      </c>
      <c r="C17" s="2925"/>
      <c r="D17" s="2925">
        <v>0</v>
      </c>
      <c r="E17" s="2925"/>
      <c r="F17" s="2925">
        <v>5638</v>
      </c>
      <c r="G17" s="2925"/>
      <c r="H17" s="2925">
        <v>255</v>
      </c>
      <c r="I17" s="2925"/>
      <c r="J17" s="2926">
        <v>6604</v>
      </c>
      <c r="K17" s="2926"/>
      <c r="L17" s="2926">
        <v>195</v>
      </c>
      <c r="M17" s="2926"/>
      <c r="N17" s="2926">
        <v>7609</v>
      </c>
      <c r="O17" s="2926"/>
      <c r="P17" s="2926">
        <v>113</v>
      </c>
      <c r="Q17" s="2926"/>
      <c r="R17" s="2926">
        <v>7519</v>
      </c>
      <c r="S17" s="2926"/>
      <c r="T17" s="2926">
        <v>210</v>
      </c>
      <c r="U17" s="2926"/>
      <c r="V17" s="4"/>
      <c r="W17" s="34"/>
      <c r="X17" s="34"/>
      <c r="Y17" s="34"/>
      <c r="Z17" s="34"/>
      <c r="AA17" s="34"/>
      <c r="AB17" s="34"/>
      <c r="AC17" s="34"/>
      <c r="AD17" s="34"/>
    </row>
    <row r="18" spans="1:30" ht="21.75" customHeight="1">
      <c r="A18" s="1316" t="s">
        <v>1074</v>
      </c>
      <c r="B18" s="2942">
        <v>228</v>
      </c>
      <c r="C18" s="2925"/>
      <c r="D18" s="2925">
        <v>0</v>
      </c>
      <c r="E18" s="2925"/>
      <c r="F18" s="2925">
        <v>271</v>
      </c>
      <c r="G18" s="2925"/>
      <c r="H18" s="2925">
        <v>0</v>
      </c>
      <c r="I18" s="2925"/>
      <c r="J18" s="2926">
        <v>239</v>
      </c>
      <c r="K18" s="2926"/>
      <c r="L18" s="2926">
        <v>0</v>
      </c>
      <c r="M18" s="2926"/>
      <c r="N18" s="2926">
        <v>189</v>
      </c>
      <c r="O18" s="2926"/>
      <c r="P18" s="2926">
        <v>0</v>
      </c>
      <c r="Q18" s="2926"/>
      <c r="R18" s="2926">
        <v>130</v>
      </c>
      <c r="S18" s="2926"/>
      <c r="T18" s="2926">
        <v>0</v>
      </c>
      <c r="U18" s="2926"/>
      <c r="V18" s="4"/>
      <c r="W18" s="34"/>
      <c r="X18" s="34"/>
      <c r="Y18" s="34"/>
      <c r="Z18" s="34"/>
      <c r="AA18" s="34"/>
      <c r="AB18" s="34"/>
      <c r="AC18" s="34"/>
      <c r="AD18" s="34"/>
    </row>
    <row r="19" spans="1:30" ht="21.75" customHeight="1" thickBot="1">
      <c r="A19" s="1317" t="s">
        <v>1075</v>
      </c>
      <c r="B19" s="2942">
        <v>0</v>
      </c>
      <c r="C19" s="2925"/>
      <c r="D19" s="2925">
        <v>0</v>
      </c>
      <c r="E19" s="2925"/>
      <c r="F19" s="2925">
        <v>0</v>
      </c>
      <c r="G19" s="2925"/>
      <c r="H19" s="2925">
        <v>0</v>
      </c>
      <c r="I19" s="2925"/>
      <c r="J19" s="2926">
        <v>8348</v>
      </c>
      <c r="K19" s="2926"/>
      <c r="L19" s="2926">
        <v>1563</v>
      </c>
      <c r="M19" s="2926"/>
      <c r="N19" s="2926">
        <v>8084</v>
      </c>
      <c r="O19" s="2926"/>
      <c r="P19" s="2926">
        <v>1970</v>
      </c>
      <c r="Q19" s="2926"/>
      <c r="R19" s="2926">
        <v>4860</v>
      </c>
      <c r="S19" s="2926"/>
      <c r="T19" s="2926">
        <v>1340</v>
      </c>
      <c r="U19" s="2926"/>
      <c r="V19" s="4"/>
      <c r="W19" s="34"/>
      <c r="X19" s="34"/>
      <c r="Y19" s="34"/>
      <c r="Z19" s="34"/>
      <c r="AA19" s="34"/>
      <c r="AB19" s="34"/>
      <c r="AC19" s="34"/>
      <c r="AD19" s="34"/>
    </row>
    <row r="20" spans="1:21" ht="15" customHeight="1" thickBot="1">
      <c r="A20" s="1319"/>
      <c r="B20" s="1320"/>
      <c r="C20" s="1320"/>
      <c r="D20" s="1320"/>
      <c r="E20" s="1320"/>
      <c r="F20" s="1320"/>
      <c r="G20" s="1320"/>
      <c r="H20" s="1320"/>
      <c r="I20" s="1320"/>
      <c r="J20" s="1320"/>
      <c r="K20" s="1320"/>
      <c r="L20" s="1321"/>
      <c r="M20" s="1321"/>
      <c r="N20" s="1321"/>
      <c r="O20" s="1321"/>
      <c r="P20" s="1321"/>
      <c r="Q20" s="1321"/>
      <c r="R20" s="1321"/>
      <c r="S20" s="1321"/>
      <c r="T20" s="1321"/>
      <c r="U20" s="1322"/>
    </row>
    <row r="21" spans="1:30" ht="15.75" customHeight="1">
      <c r="A21" s="2936" t="s">
        <v>1076</v>
      </c>
      <c r="B21" s="3157" t="s">
        <v>1077</v>
      </c>
      <c r="C21" s="3164"/>
      <c r="D21" s="3164"/>
      <c r="E21" s="3165"/>
      <c r="F21" s="3160" t="s">
        <v>1078</v>
      </c>
      <c r="G21" s="3164"/>
      <c r="H21" s="3164"/>
      <c r="I21" s="3165"/>
      <c r="J21" s="3160" t="s">
        <v>1079</v>
      </c>
      <c r="K21" s="3164"/>
      <c r="L21" s="3164"/>
      <c r="M21" s="3165"/>
      <c r="N21" s="3160" t="s">
        <v>1080</v>
      </c>
      <c r="O21" s="3164"/>
      <c r="P21" s="3164"/>
      <c r="Q21" s="3165"/>
      <c r="R21" s="3160" t="s">
        <v>1081</v>
      </c>
      <c r="S21" s="3158"/>
      <c r="T21" s="3158"/>
      <c r="U21" s="3158"/>
      <c r="V21" s="4"/>
      <c r="W21" s="34"/>
      <c r="X21" s="34"/>
      <c r="Y21" s="34"/>
      <c r="Z21" s="34"/>
      <c r="AA21" s="34"/>
      <c r="AB21" s="34"/>
      <c r="AC21" s="34"/>
      <c r="AD21" s="34"/>
    </row>
    <row r="22" spans="1:30" ht="15.75" customHeight="1" thickBot="1">
      <c r="A22" s="2788"/>
      <c r="B22" s="3161" t="s">
        <v>1060</v>
      </c>
      <c r="C22" s="3156"/>
      <c r="D22" s="2898" t="s">
        <v>1061</v>
      </c>
      <c r="E22" s="3156"/>
      <c r="F22" s="2898" t="s">
        <v>1060</v>
      </c>
      <c r="G22" s="3156"/>
      <c r="H22" s="2898" t="s">
        <v>1061</v>
      </c>
      <c r="I22" s="3156"/>
      <c r="J22" s="2898" t="s">
        <v>1060</v>
      </c>
      <c r="K22" s="3156"/>
      <c r="L22" s="2898" t="s">
        <v>1061</v>
      </c>
      <c r="M22" s="3156"/>
      <c r="N22" s="2898" t="s">
        <v>1060</v>
      </c>
      <c r="O22" s="3156"/>
      <c r="P22" s="2898" t="s">
        <v>1061</v>
      </c>
      <c r="Q22" s="3156"/>
      <c r="R22" s="2898" t="s">
        <v>1082</v>
      </c>
      <c r="S22" s="3156"/>
      <c r="T22" s="2898" t="s">
        <v>1083</v>
      </c>
      <c r="U22" s="2924"/>
      <c r="V22" s="4"/>
      <c r="W22" s="34"/>
      <c r="X22" s="34"/>
      <c r="Y22" s="34"/>
      <c r="Z22" s="34"/>
      <c r="AA22" s="34"/>
      <c r="AB22" s="34"/>
      <c r="AC22" s="34"/>
      <c r="AD22" s="34"/>
    </row>
    <row r="23" spans="1:30" ht="21.75" customHeight="1">
      <c r="A23" s="564" t="s">
        <v>1084</v>
      </c>
      <c r="B23" s="3162">
        <f>SUM(B24:C37)</f>
        <v>152263</v>
      </c>
      <c r="C23" s="2941"/>
      <c r="D23" s="2941">
        <f>SUM(D24:E37)</f>
        <v>84493</v>
      </c>
      <c r="E23" s="2941"/>
      <c r="F23" s="2941">
        <f>SUM(F24:G37)</f>
        <v>141171</v>
      </c>
      <c r="G23" s="2941"/>
      <c r="H23" s="2941">
        <f>SUM(H24:I37)</f>
        <v>55515</v>
      </c>
      <c r="I23" s="2941"/>
      <c r="J23" s="2931">
        <f>SUM(J24:K37)</f>
        <v>135574</v>
      </c>
      <c r="K23" s="2931"/>
      <c r="L23" s="2931">
        <f>SUM(L24:M37)</f>
        <v>54970</v>
      </c>
      <c r="M23" s="2931"/>
      <c r="N23" s="2931">
        <f>SUM(N24:O37)</f>
        <v>125430</v>
      </c>
      <c r="O23" s="2931"/>
      <c r="P23" s="2931">
        <f>SUM(P24:Q37)</f>
        <v>53747</v>
      </c>
      <c r="Q23" s="2931"/>
      <c r="R23" s="2931">
        <f>SUM(R24:S37)</f>
        <v>125181</v>
      </c>
      <c r="S23" s="2931"/>
      <c r="T23" s="2931">
        <f>SUM(T24:U37)</f>
        <v>50219</v>
      </c>
      <c r="U23" s="2931"/>
      <c r="V23" s="4"/>
      <c r="W23" s="34"/>
      <c r="X23" s="34"/>
      <c r="Y23" s="34"/>
      <c r="Z23" s="34"/>
      <c r="AA23" s="34"/>
      <c r="AB23" s="34"/>
      <c r="AC23" s="34"/>
      <c r="AD23" s="34"/>
    </row>
    <row r="24" spans="1:30" ht="21.75" customHeight="1">
      <c r="A24" s="53" t="s">
        <v>1064</v>
      </c>
      <c r="B24" s="2942">
        <v>43933</v>
      </c>
      <c r="C24" s="2925"/>
      <c r="D24" s="2925">
        <v>32854</v>
      </c>
      <c r="E24" s="2925"/>
      <c r="F24" s="2925">
        <v>41373</v>
      </c>
      <c r="G24" s="2925"/>
      <c r="H24" s="2925">
        <v>30146</v>
      </c>
      <c r="I24" s="2925"/>
      <c r="J24" s="2926">
        <v>41373</v>
      </c>
      <c r="K24" s="2926"/>
      <c r="L24" s="2926">
        <v>32403</v>
      </c>
      <c r="M24" s="2926"/>
      <c r="N24" s="2926">
        <v>37334</v>
      </c>
      <c r="O24" s="2926"/>
      <c r="P24" s="2926">
        <v>32576</v>
      </c>
      <c r="Q24" s="2926"/>
      <c r="R24" s="3166">
        <v>36749</v>
      </c>
      <c r="S24" s="3166"/>
      <c r="T24" s="2926">
        <v>31297</v>
      </c>
      <c r="U24" s="2926"/>
      <c r="V24" s="4"/>
      <c r="W24" s="34"/>
      <c r="X24" s="34"/>
      <c r="Y24" s="34"/>
      <c r="Z24" s="34"/>
      <c r="AA24" s="34"/>
      <c r="AB24" s="34"/>
      <c r="AC24" s="34"/>
      <c r="AD24" s="34"/>
    </row>
    <row r="25" spans="1:30" ht="21.75" customHeight="1">
      <c r="A25" s="53" t="s">
        <v>1065</v>
      </c>
      <c r="B25" s="2942">
        <v>15821</v>
      </c>
      <c r="C25" s="2925"/>
      <c r="D25" s="2925">
        <v>1416</v>
      </c>
      <c r="E25" s="2925"/>
      <c r="F25" s="2925">
        <v>12702</v>
      </c>
      <c r="G25" s="2925"/>
      <c r="H25" s="2925">
        <v>1384</v>
      </c>
      <c r="I25" s="2925"/>
      <c r="J25" s="2926">
        <v>13900</v>
      </c>
      <c r="K25" s="2926"/>
      <c r="L25" s="2926">
        <v>1445</v>
      </c>
      <c r="M25" s="2926"/>
      <c r="N25" s="2926">
        <v>12120</v>
      </c>
      <c r="O25" s="2926"/>
      <c r="P25" s="2926">
        <v>1232</v>
      </c>
      <c r="Q25" s="2926"/>
      <c r="R25" s="2926">
        <v>13677</v>
      </c>
      <c r="S25" s="2926"/>
      <c r="T25" s="2926">
        <v>1133</v>
      </c>
      <c r="U25" s="2926"/>
      <c r="V25" s="4"/>
      <c r="W25" s="34"/>
      <c r="X25" s="35"/>
      <c r="Y25" s="34"/>
      <c r="Z25" s="34"/>
      <c r="AA25" s="34"/>
      <c r="AB25" s="34"/>
      <c r="AC25" s="34"/>
      <c r="AD25" s="34"/>
    </row>
    <row r="26" spans="1:30" ht="21.75" customHeight="1">
      <c r="A26" s="1318" t="s">
        <v>2449</v>
      </c>
      <c r="B26" s="2942">
        <v>18535</v>
      </c>
      <c r="C26" s="2925"/>
      <c r="D26" s="2925">
        <v>26138</v>
      </c>
      <c r="E26" s="2925"/>
      <c r="F26" s="2925">
        <v>17319</v>
      </c>
      <c r="G26" s="2925"/>
      <c r="H26" s="2925">
        <v>0</v>
      </c>
      <c r="I26" s="2925"/>
      <c r="J26" s="2926">
        <v>14238</v>
      </c>
      <c r="K26" s="2926"/>
      <c r="L26" s="2926">
        <v>0</v>
      </c>
      <c r="M26" s="2926"/>
      <c r="N26" s="2926">
        <v>13394</v>
      </c>
      <c r="O26" s="2926"/>
      <c r="P26" s="2926">
        <v>0</v>
      </c>
      <c r="Q26" s="2926"/>
      <c r="R26" s="2926">
        <v>13964</v>
      </c>
      <c r="S26" s="2926"/>
      <c r="T26" s="2926">
        <v>0</v>
      </c>
      <c r="U26" s="2926"/>
      <c r="V26" s="4"/>
      <c r="W26" s="34"/>
      <c r="X26" s="34"/>
      <c r="Y26" s="34"/>
      <c r="Z26" s="34"/>
      <c r="AA26" s="34"/>
      <c r="AB26" s="34"/>
      <c r="AC26" s="34"/>
      <c r="AD26" s="34"/>
    </row>
    <row r="27" spans="1:30" ht="30" customHeight="1">
      <c r="A27" s="154" t="s">
        <v>3230</v>
      </c>
      <c r="B27" s="2942">
        <v>8414</v>
      </c>
      <c r="C27" s="2925"/>
      <c r="D27" s="2925">
        <v>6178</v>
      </c>
      <c r="E27" s="2925"/>
      <c r="F27" s="2925">
        <v>7239</v>
      </c>
      <c r="G27" s="2925"/>
      <c r="H27" s="2925">
        <v>6167</v>
      </c>
      <c r="I27" s="2925"/>
      <c r="J27" s="2926">
        <v>5871</v>
      </c>
      <c r="K27" s="2926"/>
      <c r="L27" s="2926">
        <v>4514</v>
      </c>
      <c r="M27" s="2926"/>
      <c r="N27" s="2926">
        <v>5389</v>
      </c>
      <c r="O27" s="2926"/>
      <c r="P27" s="2926">
        <v>5147</v>
      </c>
      <c r="Q27" s="2926"/>
      <c r="R27" s="2926">
        <v>5374</v>
      </c>
      <c r="S27" s="2926"/>
      <c r="T27" s="2926">
        <v>4643</v>
      </c>
      <c r="U27" s="2926"/>
      <c r="V27" s="4"/>
      <c r="W27" s="34"/>
      <c r="X27" s="34"/>
      <c r="Y27" s="34"/>
      <c r="Z27" s="34"/>
      <c r="AA27" s="34"/>
      <c r="AB27" s="34"/>
      <c r="AC27" s="34"/>
      <c r="AD27" s="34"/>
    </row>
    <row r="28" spans="1:30" ht="21.75" customHeight="1">
      <c r="A28" s="53" t="s">
        <v>1066</v>
      </c>
      <c r="B28" s="2942">
        <v>7341</v>
      </c>
      <c r="C28" s="2925"/>
      <c r="D28" s="2925">
        <v>4938</v>
      </c>
      <c r="E28" s="2925"/>
      <c r="F28" s="2925">
        <v>6841</v>
      </c>
      <c r="G28" s="2925"/>
      <c r="H28" s="2925">
        <v>4182</v>
      </c>
      <c r="I28" s="2925"/>
      <c r="J28" s="2926">
        <v>6430</v>
      </c>
      <c r="K28" s="2926"/>
      <c r="L28" s="2926">
        <v>4242</v>
      </c>
      <c r="M28" s="2926"/>
      <c r="N28" s="2926">
        <v>6255</v>
      </c>
      <c r="O28" s="2926"/>
      <c r="P28" s="2926">
        <v>3997</v>
      </c>
      <c r="Q28" s="2926"/>
      <c r="R28" s="2926">
        <v>5843</v>
      </c>
      <c r="S28" s="2926"/>
      <c r="T28" s="3163">
        <v>2851</v>
      </c>
      <c r="U28" s="3163"/>
      <c r="V28" s="4"/>
      <c r="W28" s="34"/>
      <c r="X28" s="34"/>
      <c r="Y28" s="34"/>
      <c r="Z28" s="34"/>
      <c r="AA28" s="34"/>
      <c r="AB28" s="34"/>
      <c r="AC28" s="34"/>
      <c r="AD28" s="34"/>
    </row>
    <row r="29" spans="1:30" ht="21.75" customHeight="1">
      <c r="A29" s="53" t="s">
        <v>1067</v>
      </c>
      <c r="B29" s="2942">
        <v>405</v>
      </c>
      <c r="C29" s="2925"/>
      <c r="D29" s="2925">
        <v>0</v>
      </c>
      <c r="E29" s="2925"/>
      <c r="F29" s="2925">
        <v>496</v>
      </c>
      <c r="G29" s="2925"/>
      <c r="H29" s="2925">
        <v>0</v>
      </c>
      <c r="I29" s="2925"/>
      <c r="J29" s="2926">
        <v>494</v>
      </c>
      <c r="K29" s="2926"/>
      <c r="L29" s="2926">
        <v>0</v>
      </c>
      <c r="M29" s="2926"/>
      <c r="N29" s="2926">
        <v>461</v>
      </c>
      <c r="O29" s="2926"/>
      <c r="P29" s="2926">
        <v>0</v>
      </c>
      <c r="Q29" s="2926"/>
      <c r="R29" s="2926">
        <v>449</v>
      </c>
      <c r="S29" s="2926"/>
      <c r="T29" s="2926">
        <v>0</v>
      </c>
      <c r="U29" s="2926"/>
      <c r="V29" s="4"/>
      <c r="W29" s="34"/>
      <c r="X29" s="34"/>
      <c r="Y29" s="34"/>
      <c r="Z29" s="34"/>
      <c r="AA29" s="4"/>
      <c r="AB29" s="34"/>
      <c r="AC29" s="34"/>
      <c r="AD29" s="34"/>
    </row>
    <row r="30" spans="1:30" ht="21.75" customHeight="1">
      <c r="A30" s="53" t="s">
        <v>1068</v>
      </c>
      <c r="B30" s="2942">
        <v>7777</v>
      </c>
      <c r="C30" s="2925"/>
      <c r="D30" s="2925">
        <v>3359</v>
      </c>
      <c r="E30" s="2925"/>
      <c r="F30" s="2925">
        <v>7601</v>
      </c>
      <c r="G30" s="2925"/>
      <c r="H30" s="2925">
        <v>3561</v>
      </c>
      <c r="I30" s="2925"/>
      <c r="J30" s="2926">
        <v>7916</v>
      </c>
      <c r="K30" s="2926"/>
      <c r="L30" s="2926">
        <v>2797</v>
      </c>
      <c r="M30" s="2926"/>
      <c r="N30" s="2926">
        <v>7790</v>
      </c>
      <c r="O30" s="2926"/>
      <c r="P30" s="2926">
        <v>2636</v>
      </c>
      <c r="Q30" s="2926"/>
      <c r="R30" s="2926">
        <v>7638</v>
      </c>
      <c r="S30" s="2926"/>
      <c r="T30" s="3163">
        <v>2542</v>
      </c>
      <c r="U30" s="3163"/>
      <c r="V30" s="4"/>
      <c r="W30" s="34"/>
      <c r="X30" s="34"/>
      <c r="Y30" s="34"/>
      <c r="Z30" s="34"/>
      <c r="AA30" s="34"/>
      <c r="AB30" s="34"/>
      <c r="AC30" s="34"/>
      <c r="AD30" s="34"/>
    </row>
    <row r="31" spans="1:30" ht="21.75" customHeight="1">
      <c r="A31" s="565" t="s">
        <v>1069</v>
      </c>
      <c r="B31" s="2942">
        <v>11028</v>
      </c>
      <c r="C31" s="2925"/>
      <c r="D31" s="2925">
        <v>932</v>
      </c>
      <c r="E31" s="2925"/>
      <c r="F31" s="2925">
        <v>9627</v>
      </c>
      <c r="G31" s="2925"/>
      <c r="H31" s="2925">
        <v>899</v>
      </c>
      <c r="I31" s="2925"/>
      <c r="J31" s="2926">
        <v>7926</v>
      </c>
      <c r="K31" s="2926"/>
      <c r="L31" s="2926">
        <v>966</v>
      </c>
      <c r="M31" s="2926"/>
      <c r="N31" s="2926">
        <v>7574</v>
      </c>
      <c r="O31" s="2926"/>
      <c r="P31" s="2926">
        <v>627</v>
      </c>
      <c r="Q31" s="2926"/>
      <c r="R31" s="2926">
        <v>7256</v>
      </c>
      <c r="S31" s="2926"/>
      <c r="T31" s="2926">
        <v>481</v>
      </c>
      <c r="U31" s="2926"/>
      <c r="V31" s="4"/>
      <c r="W31" s="34"/>
      <c r="X31" s="34"/>
      <c r="Y31" s="34"/>
      <c r="Z31" s="34"/>
      <c r="AA31" s="34"/>
      <c r="AB31" s="34"/>
      <c r="AC31" s="34"/>
      <c r="AD31" s="34"/>
    </row>
    <row r="32" spans="1:30" ht="21.75" customHeight="1">
      <c r="A32" s="53" t="s">
        <v>1070</v>
      </c>
      <c r="B32" s="2942">
        <v>8277</v>
      </c>
      <c r="C32" s="2925"/>
      <c r="D32" s="2925">
        <v>490</v>
      </c>
      <c r="E32" s="2925"/>
      <c r="F32" s="2925">
        <v>8614</v>
      </c>
      <c r="G32" s="2925"/>
      <c r="H32" s="2925">
        <v>373</v>
      </c>
      <c r="I32" s="2925"/>
      <c r="J32" s="2926">
        <v>7732</v>
      </c>
      <c r="K32" s="2926"/>
      <c r="L32" s="2926">
        <v>446</v>
      </c>
      <c r="M32" s="2926"/>
      <c r="N32" s="2926">
        <v>6114</v>
      </c>
      <c r="O32" s="2926"/>
      <c r="P32" s="2926">
        <v>349</v>
      </c>
      <c r="Q32" s="2926"/>
      <c r="R32" s="2926">
        <v>4977</v>
      </c>
      <c r="S32" s="2926"/>
      <c r="T32" s="2926">
        <v>152</v>
      </c>
      <c r="U32" s="2926"/>
      <c r="V32" s="4"/>
      <c r="W32" s="34"/>
      <c r="X32" s="34"/>
      <c r="Y32" s="34"/>
      <c r="Z32" s="34"/>
      <c r="AA32" s="34"/>
      <c r="AB32" s="34"/>
      <c r="AC32" s="34"/>
      <c r="AD32" s="34"/>
    </row>
    <row r="33" spans="1:30" ht="21.75" customHeight="1">
      <c r="A33" s="566" t="s">
        <v>1071</v>
      </c>
      <c r="B33" s="2942">
        <v>7557</v>
      </c>
      <c r="C33" s="2925"/>
      <c r="D33" s="2925">
        <v>4382</v>
      </c>
      <c r="E33" s="2925"/>
      <c r="F33" s="2925">
        <v>7108</v>
      </c>
      <c r="G33" s="2925"/>
      <c r="H33" s="2925">
        <v>5627</v>
      </c>
      <c r="I33" s="2925"/>
      <c r="J33" s="2926">
        <v>7394</v>
      </c>
      <c r="K33" s="2926"/>
      <c r="L33" s="2926">
        <v>4437</v>
      </c>
      <c r="M33" s="2926"/>
      <c r="N33" s="2926">
        <v>8182</v>
      </c>
      <c r="O33" s="2926"/>
      <c r="P33" s="2926">
        <v>3953</v>
      </c>
      <c r="Q33" s="2926"/>
      <c r="R33" s="2926">
        <v>9693</v>
      </c>
      <c r="S33" s="2926"/>
      <c r="T33" s="2926">
        <v>4551</v>
      </c>
      <c r="U33" s="2926"/>
      <c r="V33" s="4"/>
      <c r="W33" s="34"/>
      <c r="X33" s="34"/>
      <c r="Y33" s="34"/>
      <c r="Z33" s="34"/>
      <c r="AA33" s="34"/>
      <c r="AB33" s="34"/>
      <c r="AC33" s="34"/>
      <c r="AD33" s="34"/>
    </row>
    <row r="34" spans="1:30" ht="21.75" customHeight="1">
      <c r="A34" s="53" t="s">
        <v>1072</v>
      </c>
      <c r="B34" s="2942">
        <v>12016</v>
      </c>
      <c r="C34" s="2925"/>
      <c r="D34" s="2925">
        <v>2620</v>
      </c>
      <c r="E34" s="2925"/>
      <c r="F34" s="2925">
        <v>12232</v>
      </c>
      <c r="G34" s="2925"/>
      <c r="H34" s="2925">
        <v>2267</v>
      </c>
      <c r="I34" s="2925"/>
      <c r="J34" s="2926">
        <v>12241</v>
      </c>
      <c r="K34" s="2926"/>
      <c r="L34" s="2926">
        <v>3407</v>
      </c>
      <c r="M34" s="2926"/>
      <c r="N34" s="2926">
        <v>12877</v>
      </c>
      <c r="O34" s="2926"/>
      <c r="P34" s="2926">
        <v>3095</v>
      </c>
      <c r="Q34" s="2926"/>
      <c r="R34" s="2926">
        <v>13072</v>
      </c>
      <c r="S34" s="2926"/>
      <c r="T34" s="2926">
        <v>2472</v>
      </c>
      <c r="U34" s="2926"/>
      <c r="V34" s="4"/>
      <c r="W34" s="34"/>
      <c r="X34" s="34"/>
      <c r="Y34" s="34"/>
      <c r="Z34" s="34"/>
      <c r="AA34" s="34"/>
      <c r="AB34" s="34"/>
      <c r="AC34" s="34"/>
      <c r="AD34" s="34"/>
    </row>
    <row r="35" spans="1:30" ht="21.75" customHeight="1">
      <c r="A35" s="53" t="s">
        <v>1073</v>
      </c>
      <c r="B35" s="2942">
        <v>6949</v>
      </c>
      <c r="C35" s="2925"/>
      <c r="D35" s="2925">
        <v>361</v>
      </c>
      <c r="E35" s="2925"/>
      <c r="F35" s="2925">
        <v>6506</v>
      </c>
      <c r="G35" s="2925"/>
      <c r="H35" s="2925">
        <v>338</v>
      </c>
      <c r="I35" s="2925"/>
      <c r="J35" s="2926">
        <v>6359</v>
      </c>
      <c r="K35" s="2926"/>
      <c r="L35" s="2926">
        <v>248</v>
      </c>
      <c r="M35" s="2926"/>
      <c r="N35" s="2926">
        <v>5915</v>
      </c>
      <c r="O35" s="2926"/>
      <c r="P35" s="2926">
        <v>79</v>
      </c>
      <c r="Q35" s="2926"/>
      <c r="R35" s="2926">
        <v>6123</v>
      </c>
      <c r="S35" s="2926"/>
      <c r="T35" s="2926">
        <v>97</v>
      </c>
      <c r="U35" s="2926"/>
      <c r="V35" s="4"/>
      <c r="W35" s="34"/>
      <c r="X35" s="34"/>
      <c r="Y35" s="34"/>
      <c r="Z35" s="34"/>
      <c r="AA35" s="34"/>
      <c r="AB35" s="34"/>
      <c r="AC35" s="34"/>
      <c r="AD35" s="34"/>
    </row>
    <row r="36" spans="1:30" ht="21.75" customHeight="1">
      <c r="A36" s="1316" t="s">
        <v>1074</v>
      </c>
      <c r="B36" s="2942">
        <v>174</v>
      </c>
      <c r="C36" s="2925"/>
      <c r="D36" s="2925">
        <v>0</v>
      </c>
      <c r="E36" s="2925"/>
      <c r="F36" s="2925">
        <v>242</v>
      </c>
      <c r="G36" s="2925"/>
      <c r="H36" s="2925">
        <v>0</v>
      </c>
      <c r="I36" s="2925"/>
      <c r="J36" s="2926">
        <v>467</v>
      </c>
      <c r="K36" s="2926"/>
      <c r="L36" s="2926">
        <v>0</v>
      </c>
      <c r="M36" s="2926"/>
      <c r="N36" s="2926">
        <v>387</v>
      </c>
      <c r="O36" s="2926"/>
      <c r="P36" s="2926">
        <v>0</v>
      </c>
      <c r="Q36" s="2926"/>
      <c r="R36" s="2926">
        <v>366</v>
      </c>
      <c r="S36" s="2926"/>
      <c r="T36" s="2926">
        <v>0</v>
      </c>
      <c r="U36" s="2926"/>
      <c r="V36" s="4"/>
      <c r="W36" s="34"/>
      <c r="X36" s="34"/>
      <c r="Y36" s="34"/>
      <c r="Z36" s="34"/>
      <c r="AA36" s="34"/>
      <c r="AB36" s="34"/>
      <c r="AC36" s="34"/>
      <c r="AD36" s="34"/>
    </row>
    <row r="37" spans="1:30" ht="21.75" customHeight="1" thickBot="1">
      <c r="A37" s="1317" t="s">
        <v>1075</v>
      </c>
      <c r="B37" s="2942">
        <v>4036</v>
      </c>
      <c r="C37" s="2925"/>
      <c r="D37" s="2925">
        <v>825</v>
      </c>
      <c r="E37" s="2925"/>
      <c r="F37" s="2925">
        <v>3271</v>
      </c>
      <c r="G37" s="2925"/>
      <c r="H37" s="2925">
        <v>571</v>
      </c>
      <c r="I37" s="2925"/>
      <c r="J37" s="2926">
        <v>3233</v>
      </c>
      <c r="K37" s="2926"/>
      <c r="L37" s="2926">
        <v>65</v>
      </c>
      <c r="M37" s="2926"/>
      <c r="N37" s="2926">
        <v>1638</v>
      </c>
      <c r="O37" s="2926"/>
      <c r="P37" s="2926">
        <v>56</v>
      </c>
      <c r="Q37" s="2926"/>
      <c r="R37" s="2926">
        <v>0</v>
      </c>
      <c r="S37" s="2926"/>
      <c r="T37" s="2926">
        <v>0</v>
      </c>
      <c r="U37" s="2926"/>
      <c r="V37" s="4"/>
      <c r="W37" s="34"/>
      <c r="X37" s="34"/>
      <c r="Y37" s="34"/>
      <c r="Z37" s="34"/>
      <c r="AA37" s="34"/>
      <c r="AB37" s="34"/>
      <c r="AC37" s="34"/>
      <c r="AD37" s="34"/>
    </row>
    <row r="38" spans="1:21" ht="18" customHeight="1">
      <c r="A38" s="1288"/>
      <c r="B38" s="1289"/>
      <c r="C38" s="1289"/>
      <c r="D38" s="1289"/>
      <c r="E38" s="1289"/>
      <c r="F38" s="1289"/>
      <c r="G38" s="1289"/>
      <c r="H38" s="1289"/>
      <c r="I38" s="1289"/>
      <c r="J38" s="1289"/>
      <c r="K38" s="1289"/>
      <c r="L38" s="1263"/>
      <c r="M38" s="1263"/>
      <c r="N38" s="1263"/>
      <c r="O38" s="1263"/>
      <c r="P38" s="1263"/>
      <c r="Q38" s="1263"/>
      <c r="R38" s="1263"/>
      <c r="S38" s="1263"/>
      <c r="T38" s="1263"/>
      <c r="U38" s="2253" t="s">
        <v>1085</v>
      </c>
    </row>
    <row r="39" ht="18.75" customHeight="1">
      <c r="A39" s="34"/>
    </row>
  </sheetData>
  <sheetProtection/>
  <mergeCells count="332">
    <mergeCell ref="N37:O37"/>
    <mergeCell ref="P37:Q37"/>
    <mergeCell ref="R37:S37"/>
    <mergeCell ref="T37:U37"/>
    <mergeCell ref="B37:C37"/>
    <mergeCell ref="D37:E37"/>
    <mergeCell ref="F37:G37"/>
    <mergeCell ref="H37:I37"/>
    <mergeCell ref="J37:K37"/>
    <mergeCell ref="L37:M37"/>
    <mergeCell ref="T35:U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3:U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1:U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5:U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A21:A22"/>
    <mergeCell ref="B21:E21"/>
    <mergeCell ref="F21:I21"/>
    <mergeCell ref="J21:M21"/>
    <mergeCell ref="N23:O23"/>
    <mergeCell ref="P23:Q23"/>
    <mergeCell ref="R23:S23"/>
    <mergeCell ref="T23:U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B23:C23"/>
    <mergeCell ref="D23:E23"/>
    <mergeCell ref="F23:G23"/>
    <mergeCell ref="H23:I23"/>
    <mergeCell ref="J23:K23"/>
    <mergeCell ref="L23:M23"/>
    <mergeCell ref="N21:Q21"/>
    <mergeCell ref="R21:U21"/>
    <mergeCell ref="N22:O22"/>
    <mergeCell ref="P22:Q22"/>
    <mergeCell ref="R22:S22"/>
    <mergeCell ref="T22:U22"/>
    <mergeCell ref="T19:U19"/>
    <mergeCell ref="B19:C19"/>
    <mergeCell ref="D19:E19"/>
    <mergeCell ref="F19:G19"/>
    <mergeCell ref="H19:I19"/>
    <mergeCell ref="J19:K19"/>
    <mergeCell ref="L19:M19"/>
    <mergeCell ref="N19:O19"/>
    <mergeCell ref="B22:C22"/>
    <mergeCell ref="D22:E22"/>
    <mergeCell ref="F22:G22"/>
    <mergeCell ref="H22:I22"/>
    <mergeCell ref="J22:K22"/>
    <mergeCell ref="L22:M22"/>
    <mergeCell ref="P19:Q19"/>
    <mergeCell ref="R19:S19"/>
    <mergeCell ref="T17:U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5:U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3:U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1:U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9:U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7:U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N5:O5"/>
    <mergeCell ref="P5:Q5"/>
    <mergeCell ref="R5:S5"/>
    <mergeCell ref="T5:U5"/>
    <mergeCell ref="B6:C6"/>
    <mergeCell ref="D6:E6"/>
    <mergeCell ref="F6:G6"/>
    <mergeCell ref="H6:I6"/>
    <mergeCell ref="J6:K6"/>
    <mergeCell ref="L6:M6"/>
    <mergeCell ref="B5:C5"/>
    <mergeCell ref="D5:E5"/>
    <mergeCell ref="F5:G5"/>
    <mergeCell ref="H5:I5"/>
    <mergeCell ref="J5:K5"/>
    <mergeCell ref="L5:M5"/>
    <mergeCell ref="N6:O6"/>
    <mergeCell ref="P6:Q6"/>
    <mergeCell ref="R6:S6"/>
    <mergeCell ref="T6:U6"/>
    <mergeCell ref="J4:K4"/>
    <mergeCell ref="L4:M4"/>
    <mergeCell ref="N4:O4"/>
    <mergeCell ref="P4:Q4"/>
    <mergeCell ref="R4:S4"/>
    <mergeCell ref="T4:U4"/>
    <mergeCell ref="A3:A4"/>
    <mergeCell ref="B3:E3"/>
    <mergeCell ref="F3:I3"/>
    <mergeCell ref="J3:M3"/>
    <mergeCell ref="N3:Q3"/>
    <mergeCell ref="R3:U3"/>
    <mergeCell ref="B4:C4"/>
    <mergeCell ref="D4:E4"/>
    <mergeCell ref="F4:G4"/>
    <mergeCell ref="H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&amp;C-56-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PageLayoutView="0" workbookViewId="0" topLeftCell="A1">
      <selection activeCell="J28" sqref="J28"/>
    </sheetView>
  </sheetViews>
  <sheetFormatPr defaultColWidth="9.00390625" defaultRowHeight="13.5"/>
  <cols>
    <col min="1" max="1" width="11.125" style="34" customWidth="1"/>
    <col min="2" max="2" width="3.00390625" style="34" customWidth="1"/>
    <col min="3" max="3" width="11.75390625" style="34" customWidth="1"/>
    <col min="4" max="5" width="11.875" style="34" customWidth="1"/>
    <col min="6" max="7" width="11.875" style="3" customWidth="1"/>
    <col min="8" max="8" width="11.875" style="34" customWidth="1"/>
    <col min="9" max="9" width="6.625" style="3" customWidth="1"/>
  </cols>
  <sheetData>
    <row r="1" spans="1:8" ht="17.25">
      <c r="A1" s="1" t="s">
        <v>2450</v>
      </c>
      <c r="B1" s="1"/>
      <c r="C1" s="37"/>
      <c r="D1" s="37"/>
      <c r="E1" s="37"/>
      <c r="F1" s="37"/>
      <c r="G1" s="37"/>
      <c r="H1" s="37"/>
    </row>
    <row r="2" spans="1:8" ht="14.25" thickBot="1">
      <c r="A2" s="3"/>
      <c r="B2" s="3"/>
      <c r="C2" s="6"/>
      <c r="D2" s="6"/>
      <c r="E2" s="6"/>
      <c r="F2" s="42"/>
      <c r="G2" s="42"/>
      <c r="H2" s="6" t="s">
        <v>288</v>
      </c>
    </row>
    <row r="3" spans="1:8" ht="19.5" customHeight="1" thickBot="1">
      <c r="A3" s="2572" t="s">
        <v>289</v>
      </c>
      <c r="B3" s="2572"/>
      <c r="C3" s="2999"/>
      <c r="D3" s="133" t="s">
        <v>290</v>
      </c>
      <c r="E3" s="133" t="s">
        <v>76</v>
      </c>
      <c r="F3" s="133" t="s">
        <v>291</v>
      </c>
      <c r="G3" s="133" t="s">
        <v>65</v>
      </c>
      <c r="H3" s="133" t="s">
        <v>292</v>
      </c>
    </row>
    <row r="4" spans="1:9" ht="24.75" customHeight="1">
      <c r="A4" s="3167" t="s">
        <v>293</v>
      </c>
      <c r="B4" s="2935"/>
      <c r="C4" s="2936"/>
      <c r="D4" s="186">
        <v>57403</v>
      </c>
      <c r="E4" s="187">
        <v>57174</v>
      </c>
      <c r="F4" s="187">
        <v>55687</v>
      </c>
      <c r="G4" s="187">
        <v>54748</v>
      </c>
      <c r="H4" s="187">
        <v>53633</v>
      </c>
      <c r="I4" s="15"/>
    </row>
    <row r="5" spans="1:9" ht="24.75" customHeight="1">
      <c r="A5" s="3168" t="s">
        <v>294</v>
      </c>
      <c r="B5" s="3154"/>
      <c r="C5" s="2949"/>
      <c r="D5" s="188">
        <v>14968</v>
      </c>
      <c r="E5" s="188">
        <v>15238</v>
      </c>
      <c r="F5" s="188">
        <v>15109</v>
      </c>
      <c r="G5" s="188">
        <v>14031</v>
      </c>
      <c r="H5" s="188">
        <v>13746</v>
      </c>
      <c r="I5" s="15"/>
    </row>
    <row r="6" spans="1:9" ht="24.75" customHeight="1">
      <c r="A6" s="3148" t="s">
        <v>295</v>
      </c>
      <c r="B6" s="3148"/>
      <c r="C6" s="2948"/>
      <c r="D6" s="190">
        <v>123</v>
      </c>
      <c r="E6" s="188">
        <v>85</v>
      </c>
      <c r="F6" s="188">
        <v>132</v>
      </c>
      <c r="G6" s="188">
        <v>112</v>
      </c>
      <c r="H6" s="188">
        <v>97</v>
      </c>
      <c r="I6" s="15"/>
    </row>
    <row r="7" spans="1:9" ht="24.75" customHeight="1" thickBot="1">
      <c r="A7" s="3169" t="s">
        <v>296</v>
      </c>
      <c r="B7" s="3170"/>
      <c r="C7" s="2951"/>
      <c r="D7" s="188">
        <v>2823</v>
      </c>
      <c r="E7" s="188">
        <v>3157</v>
      </c>
      <c r="F7" s="188">
        <v>3098</v>
      </c>
      <c r="G7" s="188">
        <v>3022</v>
      </c>
      <c r="H7" s="188">
        <v>2979</v>
      </c>
      <c r="I7" s="15"/>
    </row>
    <row r="8" spans="1:8" ht="13.5">
      <c r="A8" s="99"/>
      <c r="B8" s="99"/>
      <c r="C8" s="99"/>
      <c r="D8" s="99"/>
      <c r="E8" s="99"/>
      <c r="F8" s="191"/>
      <c r="G8" s="191"/>
      <c r="H8" s="2254" t="s">
        <v>297</v>
      </c>
    </row>
    <row r="9" spans="1:8" ht="13.5">
      <c r="A9" s="676"/>
      <c r="B9" s="676"/>
      <c r="C9" s="676"/>
      <c r="D9" s="676"/>
      <c r="E9" s="676"/>
      <c r="F9" s="1291"/>
      <c r="G9" s="1291"/>
      <c r="H9" s="38"/>
    </row>
    <row r="10" spans="1:8" ht="13.5">
      <c r="A10" s="676"/>
      <c r="B10" s="676"/>
      <c r="C10" s="676"/>
      <c r="D10" s="676"/>
      <c r="E10" s="676"/>
      <c r="F10" s="1847"/>
      <c r="G10" s="1847"/>
      <c r="H10" s="38"/>
    </row>
    <row r="11" ht="13.5">
      <c r="H11" s="43"/>
    </row>
    <row r="12" spans="1:2" ht="17.25">
      <c r="A12" s="1" t="s">
        <v>2451</v>
      </c>
      <c r="B12" s="1"/>
    </row>
    <row r="13" spans="1:8" ht="14.25" thickBot="1">
      <c r="A13" s="3"/>
      <c r="B13" s="3"/>
      <c r="C13" s="3"/>
      <c r="D13" s="3"/>
      <c r="E13" s="3"/>
      <c r="H13" s="6" t="s">
        <v>3443</v>
      </c>
    </row>
    <row r="14" spans="1:8" ht="19.5" customHeight="1" thickBot="1">
      <c r="A14" s="2572" t="s">
        <v>289</v>
      </c>
      <c r="B14" s="2572"/>
      <c r="C14" s="2999"/>
      <c r="D14" s="133" t="s">
        <v>290</v>
      </c>
      <c r="E14" s="133" t="s">
        <v>76</v>
      </c>
      <c r="F14" s="133" t="s">
        <v>291</v>
      </c>
      <c r="G14" s="133" t="s">
        <v>65</v>
      </c>
      <c r="H14" s="133" t="s">
        <v>292</v>
      </c>
    </row>
    <row r="15" spans="1:8" ht="24.75" customHeight="1" thickBot="1">
      <c r="A15" s="2924" t="s">
        <v>298</v>
      </c>
      <c r="B15" s="2924"/>
      <c r="C15" s="3127"/>
      <c r="D15" s="192">
        <v>4043</v>
      </c>
      <c r="E15" s="192">
        <v>3741</v>
      </c>
      <c r="F15" s="192">
        <v>2634</v>
      </c>
      <c r="G15" s="192">
        <v>2157</v>
      </c>
      <c r="H15" s="192">
        <v>1978</v>
      </c>
    </row>
    <row r="16" spans="1:8" ht="13.5">
      <c r="A16" s="191"/>
      <c r="B16" s="191"/>
      <c r="C16" s="191"/>
      <c r="D16" s="191"/>
      <c r="E16" s="191"/>
      <c r="F16" s="191"/>
      <c r="G16" s="191"/>
      <c r="H16" s="2254" t="s">
        <v>275</v>
      </c>
    </row>
    <row r="17" spans="1:8" ht="13.5">
      <c r="A17" s="1291"/>
      <c r="B17" s="1291"/>
      <c r="C17" s="1291"/>
      <c r="D17" s="1291"/>
      <c r="E17" s="1291"/>
      <c r="F17" s="1291"/>
      <c r="G17" s="1291"/>
      <c r="H17" s="38"/>
    </row>
    <row r="18" spans="1:8" ht="13.5">
      <c r="A18" s="1847"/>
      <c r="B18" s="1847"/>
      <c r="C18" s="1847"/>
      <c r="D18" s="1847"/>
      <c r="E18" s="1847"/>
      <c r="F18" s="1847"/>
      <c r="G18" s="1847"/>
      <c r="H18" s="38"/>
    </row>
    <row r="19" spans="1:8" ht="13.5">
      <c r="A19" s="3"/>
      <c r="B19" s="3"/>
      <c r="C19" s="3"/>
      <c r="D19" s="3"/>
      <c r="E19" s="3"/>
      <c r="H19" s="43"/>
    </row>
    <row r="20" spans="1:2" ht="17.25">
      <c r="A20" s="1" t="s">
        <v>2972</v>
      </c>
      <c r="B20" s="1"/>
    </row>
    <row r="21" spans="1:8" ht="14.25" thickBot="1">
      <c r="A21" s="3"/>
      <c r="B21" s="3"/>
      <c r="C21" s="37"/>
      <c r="D21" s="37"/>
      <c r="E21" s="37"/>
      <c r="H21" s="6" t="s">
        <v>3444</v>
      </c>
    </row>
    <row r="22" spans="1:8" ht="19.5" customHeight="1" thickBot="1">
      <c r="A22" s="2572" t="s">
        <v>299</v>
      </c>
      <c r="B22" s="2572"/>
      <c r="C22" s="2999"/>
      <c r="D22" s="133" t="s">
        <v>290</v>
      </c>
      <c r="E22" s="133" t="s">
        <v>300</v>
      </c>
      <c r="F22" s="133" t="s">
        <v>301</v>
      </c>
      <c r="G22" s="133" t="s">
        <v>65</v>
      </c>
      <c r="H22" s="133" t="s">
        <v>302</v>
      </c>
    </row>
    <row r="23" spans="1:9" ht="24.75" customHeight="1">
      <c r="A23" s="3120" t="s">
        <v>303</v>
      </c>
      <c r="B23" s="3172" t="s">
        <v>117</v>
      </c>
      <c r="C23" s="2949"/>
      <c r="D23" s="4">
        <f>SUM(D24:D26)</f>
        <v>438</v>
      </c>
      <c r="E23" s="4">
        <f>SUM(E24:E26)</f>
        <v>447</v>
      </c>
      <c r="F23" s="4">
        <f>SUM(F24:F26)</f>
        <v>463</v>
      </c>
      <c r="G23" s="4">
        <f>SUM(G24:G26)</f>
        <v>440</v>
      </c>
      <c r="H23" s="4">
        <f>SUM(H24:H26)</f>
        <v>533</v>
      </c>
      <c r="I23" s="15"/>
    </row>
    <row r="24" spans="1:8" ht="24.75" customHeight="1">
      <c r="A24" s="3121"/>
      <c r="B24" s="3172" t="s">
        <v>304</v>
      </c>
      <c r="C24" s="2949"/>
      <c r="D24" s="4">
        <v>438</v>
      </c>
      <c r="E24" s="4">
        <v>447</v>
      </c>
      <c r="F24" s="4">
        <v>453</v>
      </c>
      <c r="G24" s="4">
        <v>435</v>
      </c>
      <c r="H24" s="4">
        <v>523</v>
      </c>
    </row>
    <row r="25" spans="1:9" ht="24.75" customHeight="1">
      <c r="A25" s="3121"/>
      <c r="B25" s="3125" t="s">
        <v>305</v>
      </c>
      <c r="C25" s="3126"/>
      <c r="D25" s="172" t="s">
        <v>25</v>
      </c>
      <c r="E25" s="172" t="s">
        <v>25</v>
      </c>
      <c r="F25" s="4">
        <v>6</v>
      </c>
      <c r="G25" s="4">
        <v>3</v>
      </c>
      <c r="H25" s="4">
        <v>6</v>
      </c>
      <c r="I25" s="15"/>
    </row>
    <row r="26" spans="1:9" ht="24.75" customHeight="1" thickBot="1">
      <c r="A26" s="3171"/>
      <c r="B26" s="3096" t="s">
        <v>306</v>
      </c>
      <c r="C26" s="3155"/>
      <c r="D26" s="194" t="s">
        <v>25</v>
      </c>
      <c r="E26" s="194" t="s">
        <v>25</v>
      </c>
      <c r="F26" s="195">
        <v>4</v>
      </c>
      <c r="G26" s="195">
        <v>2</v>
      </c>
      <c r="H26" s="196">
        <v>4</v>
      </c>
      <c r="I26" s="15"/>
    </row>
    <row r="27" spans="1:9" ht="13.5">
      <c r="A27" s="197" t="s">
        <v>3335</v>
      </c>
      <c r="B27" s="197"/>
      <c r="C27" s="81"/>
      <c r="D27" s="81"/>
      <c r="E27" s="81"/>
      <c r="F27" s="81"/>
      <c r="G27" s="81"/>
      <c r="H27" s="2255" t="s">
        <v>287</v>
      </c>
      <c r="I27" s="81"/>
    </row>
    <row r="28" spans="1:9" ht="13.5">
      <c r="A28" s="81" t="s">
        <v>2973</v>
      </c>
      <c r="B28" s="81"/>
      <c r="C28" s="81"/>
      <c r="D28" s="81"/>
      <c r="E28" s="81"/>
      <c r="F28" s="81"/>
      <c r="G28" s="81"/>
      <c r="H28" s="81"/>
      <c r="I28" s="81"/>
    </row>
    <row r="29" ht="12.75">
      <c r="D29" s="3"/>
    </row>
  </sheetData>
  <sheetProtection/>
  <mergeCells count="13">
    <mergeCell ref="A15:C15"/>
    <mergeCell ref="A22:C22"/>
    <mergeCell ref="A23:A26"/>
    <mergeCell ref="B23:C23"/>
    <mergeCell ref="B24:C24"/>
    <mergeCell ref="B25:C25"/>
    <mergeCell ref="B26:C26"/>
    <mergeCell ref="A14:C14"/>
    <mergeCell ref="A3:C3"/>
    <mergeCell ref="A4:C4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&amp;C-57-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9">
      <selection activeCell="F25" sqref="F25"/>
    </sheetView>
  </sheetViews>
  <sheetFormatPr defaultColWidth="6.625" defaultRowHeight="13.5"/>
  <cols>
    <col min="1" max="1" width="11.875" style="81" customWidth="1"/>
    <col min="2" max="11" width="7.00390625" style="68" customWidth="1"/>
    <col min="12" max="95" width="6.625" style="81" customWidth="1"/>
    <col min="96" max="16384" width="6.625" style="81" customWidth="1"/>
  </cols>
  <sheetData>
    <row r="1" spans="1:11" ht="18" customHeight="1">
      <c r="A1" s="1" t="s">
        <v>1727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4.25" customHeight="1">
      <c r="A2" s="1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8" customHeight="1" thickBot="1">
      <c r="A3" s="1735" t="s">
        <v>3398</v>
      </c>
      <c r="B3" s="6"/>
      <c r="C3" s="6"/>
      <c r="D3" s="6"/>
      <c r="E3" s="6"/>
      <c r="F3" s="6"/>
      <c r="G3" s="6"/>
      <c r="H3" s="6"/>
      <c r="I3" s="6"/>
      <c r="J3" s="6"/>
      <c r="K3" s="6" t="s">
        <v>2934</v>
      </c>
    </row>
    <row r="4" spans="1:11" ht="18" customHeight="1">
      <c r="A4" s="2585" t="s">
        <v>3401</v>
      </c>
      <c r="B4" s="2587" t="s">
        <v>394</v>
      </c>
      <c r="C4" s="2520"/>
      <c r="D4" s="2583" t="s">
        <v>395</v>
      </c>
      <c r="E4" s="2520"/>
      <c r="F4" s="2583" t="s">
        <v>396</v>
      </c>
      <c r="G4" s="2520"/>
      <c r="H4" s="2583" t="s">
        <v>397</v>
      </c>
      <c r="I4" s="2520"/>
      <c r="J4" s="2583" t="s">
        <v>398</v>
      </c>
      <c r="K4" s="2584"/>
    </row>
    <row r="5" spans="1:11" ht="18" customHeight="1" thickBot="1">
      <c r="A5" s="2586"/>
      <c r="B5" s="71" t="s">
        <v>399</v>
      </c>
      <c r="C5" s="39" t="s">
        <v>400</v>
      </c>
      <c r="D5" s="39" t="s">
        <v>399</v>
      </c>
      <c r="E5" s="39" t="s">
        <v>400</v>
      </c>
      <c r="F5" s="39" t="s">
        <v>399</v>
      </c>
      <c r="G5" s="39" t="s">
        <v>400</v>
      </c>
      <c r="H5" s="39" t="s">
        <v>399</v>
      </c>
      <c r="I5" s="39" t="s">
        <v>400</v>
      </c>
      <c r="J5" s="39" t="s">
        <v>399</v>
      </c>
      <c r="K5" s="52" t="s">
        <v>400</v>
      </c>
    </row>
    <row r="6" spans="1:11" ht="18" customHeight="1">
      <c r="A6" s="250" t="s">
        <v>205</v>
      </c>
      <c r="B6" s="251">
        <v>141</v>
      </c>
      <c r="C6" s="252">
        <v>797.8000000000001</v>
      </c>
      <c r="D6" s="253">
        <v>75</v>
      </c>
      <c r="E6" s="252">
        <v>273.7</v>
      </c>
      <c r="F6" s="253">
        <v>37</v>
      </c>
      <c r="G6" s="252">
        <v>353</v>
      </c>
      <c r="H6" s="253">
        <v>0</v>
      </c>
      <c r="I6" s="252">
        <v>0</v>
      </c>
      <c r="J6" s="253">
        <v>29</v>
      </c>
      <c r="K6" s="252">
        <v>171.10000000000002</v>
      </c>
    </row>
    <row r="7" spans="1:11" ht="18" customHeight="1">
      <c r="A7" s="90" t="s">
        <v>408</v>
      </c>
      <c r="B7" s="251">
        <v>156</v>
      </c>
      <c r="C7" s="252">
        <v>1315.2</v>
      </c>
      <c r="D7" s="253">
        <v>84</v>
      </c>
      <c r="E7" s="252">
        <v>299.1</v>
      </c>
      <c r="F7" s="253">
        <v>47</v>
      </c>
      <c r="G7" s="252">
        <v>807.3</v>
      </c>
      <c r="H7" s="253">
        <v>0</v>
      </c>
      <c r="I7" s="252">
        <v>0</v>
      </c>
      <c r="J7" s="253">
        <v>25</v>
      </c>
      <c r="K7" s="252">
        <v>208.8</v>
      </c>
    </row>
    <row r="8" spans="1:11" ht="18" customHeight="1">
      <c r="A8" s="90" t="s">
        <v>401</v>
      </c>
      <c r="B8" s="251">
        <v>157</v>
      </c>
      <c r="C8" s="252">
        <v>1261.1999999999998</v>
      </c>
      <c r="D8" s="253">
        <v>90</v>
      </c>
      <c r="E8" s="252">
        <v>344.9</v>
      </c>
      <c r="F8" s="253">
        <v>50</v>
      </c>
      <c r="G8" s="252">
        <v>796.6999999999999</v>
      </c>
      <c r="H8" s="253">
        <v>1</v>
      </c>
      <c r="I8" s="252">
        <v>51.5</v>
      </c>
      <c r="J8" s="253">
        <v>16</v>
      </c>
      <c r="K8" s="252">
        <v>68.1</v>
      </c>
    </row>
    <row r="9" spans="1:11" ht="18" customHeight="1">
      <c r="A9" s="90" t="s">
        <v>402</v>
      </c>
      <c r="B9" s="251">
        <v>143</v>
      </c>
      <c r="C9" s="252">
        <v>1202.8</v>
      </c>
      <c r="D9" s="253">
        <v>85</v>
      </c>
      <c r="E9" s="252">
        <v>321.2</v>
      </c>
      <c r="F9" s="253">
        <v>38</v>
      </c>
      <c r="G9" s="252">
        <v>488.40000000000003</v>
      </c>
      <c r="H9" s="253">
        <v>1</v>
      </c>
      <c r="I9" s="252">
        <v>5.6</v>
      </c>
      <c r="J9" s="253">
        <v>19</v>
      </c>
      <c r="K9" s="252">
        <v>387.59999999999997</v>
      </c>
    </row>
    <row r="10" spans="1:11" ht="18" customHeight="1">
      <c r="A10" s="90" t="s">
        <v>403</v>
      </c>
      <c r="B10" s="251">
        <v>188</v>
      </c>
      <c r="C10" s="252">
        <v>1381.8</v>
      </c>
      <c r="D10" s="253">
        <v>97</v>
      </c>
      <c r="E10" s="252">
        <v>339.6</v>
      </c>
      <c r="F10" s="253">
        <v>71</v>
      </c>
      <c r="G10" s="252">
        <v>849.6</v>
      </c>
      <c r="H10" s="253">
        <v>0</v>
      </c>
      <c r="I10" s="252">
        <v>0</v>
      </c>
      <c r="J10" s="253">
        <v>20</v>
      </c>
      <c r="K10" s="252">
        <v>192.6</v>
      </c>
    </row>
    <row r="11" spans="1:12" ht="18" customHeight="1">
      <c r="A11" s="230" t="s">
        <v>404</v>
      </c>
      <c r="B11" s="251">
        <v>128</v>
      </c>
      <c r="C11" s="252">
        <v>990.9</v>
      </c>
      <c r="D11" s="253">
        <v>89</v>
      </c>
      <c r="E11" s="252">
        <v>356.3</v>
      </c>
      <c r="F11" s="253">
        <v>27</v>
      </c>
      <c r="G11" s="252">
        <v>539</v>
      </c>
      <c r="H11" s="253">
        <v>1</v>
      </c>
      <c r="I11" s="252">
        <v>32.4</v>
      </c>
      <c r="J11" s="253">
        <v>11</v>
      </c>
      <c r="K11" s="252">
        <v>63.2</v>
      </c>
      <c r="L11" s="224"/>
    </row>
    <row r="12" spans="1:12" ht="18" customHeight="1">
      <c r="A12" s="92" t="s">
        <v>405</v>
      </c>
      <c r="B12" s="251">
        <v>111</v>
      </c>
      <c r="C12" s="252">
        <v>519.8000000000001</v>
      </c>
      <c r="D12" s="253">
        <v>63</v>
      </c>
      <c r="E12" s="252">
        <v>228.20000000000002</v>
      </c>
      <c r="F12" s="253">
        <v>42</v>
      </c>
      <c r="G12" s="252">
        <v>258</v>
      </c>
      <c r="H12" s="253">
        <v>0</v>
      </c>
      <c r="I12" s="252">
        <v>0</v>
      </c>
      <c r="J12" s="253">
        <v>6</v>
      </c>
      <c r="K12" s="252">
        <v>33.6</v>
      </c>
      <c r="L12" s="224"/>
    </row>
    <row r="13" spans="1:12" ht="18" customHeight="1">
      <c r="A13" s="92" t="s">
        <v>66</v>
      </c>
      <c r="B13" s="251">
        <v>81</v>
      </c>
      <c r="C13" s="252">
        <v>605.8</v>
      </c>
      <c r="D13" s="253">
        <v>48</v>
      </c>
      <c r="E13" s="252">
        <v>196.89999999999998</v>
      </c>
      <c r="F13" s="253">
        <v>27</v>
      </c>
      <c r="G13" s="252">
        <v>383.5</v>
      </c>
      <c r="H13" s="253">
        <v>0</v>
      </c>
      <c r="I13" s="252">
        <v>0</v>
      </c>
      <c r="J13" s="253">
        <v>6</v>
      </c>
      <c r="K13" s="252">
        <v>25.4</v>
      </c>
      <c r="L13" s="224"/>
    </row>
    <row r="14" spans="1:12" ht="18" customHeight="1">
      <c r="A14" s="92" t="s">
        <v>406</v>
      </c>
      <c r="B14" s="251">
        <v>95</v>
      </c>
      <c r="C14" s="252">
        <v>1024.3999999999999</v>
      </c>
      <c r="D14" s="253">
        <v>63</v>
      </c>
      <c r="E14" s="252">
        <v>391.2</v>
      </c>
      <c r="F14" s="253">
        <v>31</v>
      </c>
      <c r="G14" s="252">
        <v>632.4</v>
      </c>
      <c r="H14" s="253">
        <v>0</v>
      </c>
      <c r="I14" s="252">
        <v>0</v>
      </c>
      <c r="J14" s="253">
        <v>1</v>
      </c>
      <c r="K14" s="252">
        <v>0.8</v>
      </c>
      <c r="L14" s="224"/>
    </row>
    <row r="15" spans="1:12" ht="18" customHeight="1" thickBot="1">
      <c r="A15" s="219" t="s">
        <v>407</v>
      </c>
      <c r="B15" s="254">
        <v>103</v>
      </c>
      <c r="C15" s="255">
        <v>811.4</v>
      </c>
      <c r="D15" s="256">
        <v>56</v>
      </c>
      <c r="E15" s="255">
        <v>283.7</v>
      </c>
      <c r="F15" s="256">
        <v>41</v>
      </c>
      <c r="G15" s="255">
        <v>467.8</v>
      </c>
      <c r="H15" s="256">
        <v>0</v>
      </c>
      <c r="I15" s="255">
        <v>0</v>
      </c>
      <c r="J15" s="256">
        <v>6</v>
      </c>
      <c r="K15" s="255">
        <v>59.900000000000006</v>
      </c>
      <c r="L15" s="224"/>
    </row>
    <row r="16" spans="2:15" ht="9.75" customHeight="1">
      <c r="B16" s="183"/>
      <c r="C16" s="183"/>
      <c r="D16" s="183"/>
      <c r="E16" s="183"/>
      <c r="F16" s="183"/>
      <c r="G16" s="183"/>
      <c r="H16" s="183"/>
      <c r="I16" s="183"/>
      <c r="J16" s="183"/>
      <c r="K16" s="529"/>
      <c r="M16" s="224"/>
      <c r="O16" s="224"/>
    </row>
    <row r="17" spans="1:11" ht="18" customHeight="1" thickBot="1">
      <c r="A17" s="1696" t="s">
        <v>3399</v>
      </c>
      <c r="K17" s="1736" t="s">
        <v>2935</v>
      </c>
    </row>
    <row r="18" spans="1:11" ht="18" customHeight="1">
      <c r="A18" s="2585" t="s">
        <v>3402</v>
      </c>
      <c r="B18" s="2587" t="s">
        <v>394</v>
      </c>
      <c r="C18" s="2520"/>
      <c r="D18" s="2583" t="s">
        <v>395</v>
      </c>
      <c r="E18" s="2520"/>
      <c r="F18" s="2583" t="s">
        <v>396</v>
      </c>
      <c r="G18" s="2520"/>
      <c r="H18" s="2583" t="s">
        <v>397</v>
      </c>
      <c r="I18" s="2520"/>
      <c r="J18" s="2583" t="s">
        <v>398</v>
      </c>
      <c r="K18" s="2584"/>
    </row>
    <row r="19" spans="1:11" ht="18" customHeight="1" thickBot="1">
      <c r="A19" s="2586"/>
      <c r="B19" s="71" t="s">
        <v>399</v>
      </c>
      <c r="C19" s="39" t="s">
        <v>400</v>
      </c>
      <c r="D19" s="39" t="s">
        <v>399</v>
      </c>
      <c r="E19" s="39" t="s">
        <v>400</v>
      </c>
      <c r="F19" s="39" t="s">
        <v>399</v>
      </c>
      <c r="G19" s="39" t="s">
        <v>400</v>
      </c>
      <c r="H19" s="39" t="s">
        <v>399</v>
      </c>
      <c r="I19" s="39" t="s">
        <v>400</v>
      </c>
      <c r="J19" s="39" t="s">
        <v>399</v>
      </c>
      <c r="K19" s="52" t="s">
        <v>400</v>
      </c>
    </row>
    <row r="20" spans="1:11" ht="18" customHeight="1">
      <c r="A20" s="250" t="s">
        <v>205</v>
      </c>
      <c r="B20" s="251">
        <f>SUM(D20,F20,H20,J20)</f>
        <v>39</v>
      </c>
      <c r="C20" s="252">
        <f>SUM(E20,G20,I20,K20)</f>
        <v>193.2</v>
      </c>
      <c r="D20" s="253">
        <v>22</v>
      </c>
      <c r="E20" s="252">
        <v>82.8</v>
      </c>
      <c r="F20" s="253">
        <v>14</v>
      </c>
      <c r="G20" s="252">
        <v>100.1</v>
      </c>
      <c r="H20" s="253">
        <v>0</v>
      </c>
      <c r="I20" s="252">
        <v>0</v>
      </c>
      <c r="J20" s="253">
        <v>3</v>
      </c>
      <c r="K20" s="252">
        <v>10.3</v>
      </c>
    </row>
    <row r="21" spans="1:11" ht="18" customHeight="1">
      <c r="A21" s="90" t="s">
        <v>408</v>
      </c>
      <c r="B21" s="251">
        <f aca="true" t="shared" si="0" ref="B21:C29">SUM(D21,F21,H21,J21)</f>
        <v>35</v>
      </c>
      <c r="C21" s="252">
        <f t="shared" si="0"/>
        <v>164.8</v>
      </c>
      <c r="D21" s="253">
        <v>23</v>
      </c>
      <c r="E21" s="252">
        <v>75.7</v>
      </c>
      <c r="F21" s="253">
        <v>5</v>
      </c>
      <c r="G21" s="252">
        <v>32.9</v>
      </c>
      <c r="H21" s="253">
        <v>0</v>
      </c>
      <c r="I21" s="252">
        <v>0</v>
      </c>
      <c r="J21" s="253">
        <v>7</v>
      </c>
      <c r="K21" s="252">
        <v>56.2</v>
      </c>
    </row>
    <row r="22" spans="1:11" ht="18" customHeight="1">
      <c r="A22" s="90" t="s">
        <v>401</v>
      </c>
      <c r="B22" s="251">
        <f t="shared" si="0"/>
        <v>30</v>
      </c>
      <c r="C22" s="252">
        <f t="shared" si="0"/>
        <v>189.6</v>
      </c>
      <c r="D22" s="253">
        <v>22</v>
      </c>
      <c r="E22" s="252">
        <v>87</v>
      </c>
      <c r="F22" s="253">
        <v>3</v>
      </c>
      <c r="G22" s="252">
        <v>41.9</v>
      </c>
      <c r="H22" s="253">
        <v>1</v>
      </c>
      <c r="I22" s="252">
        <v>51.5</v>
      </c>
      <c r="J22" s="253">
        <v>4</v>
      </c>
      <c r="K22" s="252">
        <v>9.2</v>
      </c>
    </row>
    <row r="23" spans="1:11" ht="18" customHeight="1">
      <c r="A23" s="90" t="s">
        <v>402</v>
      </c>
      <c r="B23" s="251">
        <f t="shared" si="0"/>
        <v>31</v>
      </c>
      <c r="C23" s="252">
        <f t="shared" si="0"/>
        <v>94.7</v>
      </c>
      <c r="D23" s="253">
        <v>19</v>
      </c>
      <c r="E23" s="252">
        <v>53.9</v>
      </c>
      <c r="F23" s="253">
        <v>7</v>
      </c>
      <c r="G23" s="252">
        <v>33.1</v>
      </c>
      <c r="H23" s="253">
        <v>0</v>
      </c>
      <c r="I23" s="252">
        <v>0</v>
      </c>
      <c r="J23" s="253">
        <v>5</v>
      </c>
      <c r="K23" s="252">
        <v>7.7</v>
      </c>
    </row>
    <row r="24" spans="1:11" ht="18" customHeight="1">
      <c r="A24" s="90" t="s">
        <v>403</v>
      </c>
      <c r="B24" s="251">
        <f t="shared" si="0"/>
        <v>47</v>
      </c>
      <c r="C24" s="252">
        <f t="shared" si="0"/>
        <v>150.1</v>
      </c>
      <c r="D24" s="253">
        <v>23</v>
      </c>
      <c r="E24" s="252">
        <v>45.6</v>
      </c>
      <c r="F24" s="253">
        <v>14</v>
      </c>
      <c r="G24" s="252">
        <v>82.1</v>
      </c>
      <c r="H24" s="253">
        <v>0</v>
      </c>
      <c r="I24" s="252">
        <v>0</v>
      </c>
      <c r="J24" s="253">
        <v>10</v>
      </c>
      <c r="K24" s="252">
        <v>22.4</v>
      </c>
    </row>
    <row r="25" spans="1:12" ht="18" customHeight="1">
      <c r="A25" s="230" t="s">
        <v>404</v>
      </c>
      <c r="B25" s="251">
        <f t="shared" si="0"/>
        <v>42</v>
      </c>
      <c r="C25" s="252">
        <f t="shared" si="0"/>
        <v>258.40000000000003</v>
      </c>
      <c r="D25" s="253">
        <v>32</v>
      </c>
      <c r="E25" s="252">
        <v>185.4</v>
      </c>
      <c r="F25" s="253">
        <v>2</v>
      </c>
      <c r="G25" s="252">
        <v>11.3</v>
      </c>
      <c r="H25" s="253">
        <v>1</v>
      </c>
      <c r="I25" s="252">
        <v>32.4</v>
      </c>
      <c r="J25" s="253">
        <v>7</v>
      </c>
      <c r="K25" s="252">
        <v>29.3</v>
      </c>
      <c r="L25" s="224"/>
    </row>
    <row r="26" spans="1:12" ht="18" customHeight="1">
      <c r="A26" s="92" t="s">
        <v>405</v>
      </c>
      <c r="B26" s="251">
        <f t="shared" si="0"/>
        <v>28</v>
      </c>
      <c r="C26" s="252">
        <f t="shared" si="0"/>
        <v>100.7</v>
      </c>
      <c r="D26" s="253">
        <v>18</v>
      </c>
      <c r="E26" s="252">
        <v>38.9</v>
      </c>
      <c r="F26" s="258">
        <v>6</v>
      </c>
      <c r="G26" s="252">
        <v>35</v>
      </c>
      <c r="H26" s="258">
        <v>0</v>
      </c>
      <c r="I26" s="252">
        <v>0</v>
      </c>
      <c r="J26" s="253">
        <v>4</v>
      </c>
      <c r="K26" s="252">
        <v>26.8</v>
      </c>
      <c r="L26" s="224"/>
    </row>
    <row r="27" spans="1:12" ht="18" customHeight="1">
      <c r="A27" s="92" t="s">
        <v>66</v>
      </c>
      <c r="B27" s="251">
        <f t="shared" si="0"/>
        <v>26</v>
      </c>
      <c r="C27" s="252">
        <f t="shared" si="0"/>
        <v>111.2</v>
      </c>
      <c r="D27" s="253">
        <v>16</v>
      </c>
      <c r="E27" s="252">
        <v>69.1</v>
      </c>
      <c r="F27" s="258">
        <v>6</v>
      </c>
      <c r="G27" s="252">
        <v>22.9</v>
      </c>
      <c r="H27" s="258">
        <v>0</v>
      </c>
      <c r="I27" s="252">
        <v>0</v>
      </c>
      <c r="J27" s="253">
        <v>4</v>
      </c>
      <c r="K27" s="252">
        <v>19.2</v>
      </c>
      <c r="L27" s="224"/>
    </row>
    <row r="28" spans="1:12" ht="18" customHeight="1">
      <c r="A28" s="92" t="s">
        <v>406</v>
      </c>
      <c r="B28" s="251">
        <f t="shared" si="0"/>
        <v>11</v>
      </c>
      <c r="C28" s="252">
        <f t="shared" si="0"/>
        <v>43.8</v>
      </c>
      <c r="D28" s="253">
        <v>8</v>
      </c>
      <c r="E28" s="252">
        <v>37.3</v>
      </c>
      <c r="F28" s="258">
        <v>3</v>
      </c>
      <c r="G28" s="252">
        <v>6.5</v>
      </c>
      <c r="H28" s="258">
        <v>0</v>
      </c>
      <c r="I28" s="252">
        <v>0</v>
      </c>
      <c r="J28" s="253">
        <v>0</v>
      </c>
      <c r="K28" s="252">
        <v>0</v>
      </c>
      <c r="L28" s="224"/>
    </row>
    <row r="29" spans="1:12" ht="18" customHeight="1" thickBot="1">
      <c r="A29" s="219" t="s">
        <v>407</v>
      </c>
      <c r="B29" s="254">
        <f t="shared" si="0"/>
        <v>25</v>
      </c>
      <c r="C29" s="255">
        <f t="shared" si="0"/>
        <v>154.1</v>
      </c>
      <c r="D29" s="256">
        <v>12</v>
      </c>
      <c r="E29" s="255">
        <v>69.5</v>
      </c>
      <c r="F29" s="259">
        <v>9</v>
      </c>
      <c r="G29" s="255">
        <v>55</v>
      </c>
      <c r="H29" s="259">
        <v>0</v>
      </c>
      <c r="I29" s="255">
        <v>0</v>
      </c>
      <c r="J29" s="256">
        <v>4</v>
      </c>
      <c r="K29" s="255">
        <v>29.6</v>
      </c>
      <c r="L29" s="224"/>
    </row>
    <row r="30" spans="1:12" ht="18" customHeight="1">
      <c r="A30" s="2311" t="s">
        <v>2830</v>
      </c>
      <c r="B30" s="253"/>
      <c r="C30" s="252"/>
      <c r="D30" s="253"/>
      <c r="E30" s="252"/>
      <c r="F30" s="258"/>
      <c r="G30" s="252"/>
      <c r="H30" s="258"/>
      <c r="I30" s="252"/>
      <c r="J30" s="253"/>
      <c r="K30" s="252"/>
      <c r="L30" s="224"/>
    </row>
    <row r="31" ht="9.75" customHeight="1"/>
    <row r="32" spans="1:11" ht="18" customHeight="1" thickBot="1">
      <c r="A32" s="1696" t="s">
        <v>3400</v>
      </c>
      <c r="K32" s="1736" t="s">
        <v>2936</v>
      </c>
    </row>
    <row r="33" spans="1:11" ht="18" customHeight="1">
      <c r="A33" s="2585" t="s">
        <v>3401</v>
      </c>
      <c r="B33" s="2587" t="s">
        <v>394</v>
      </c>
      <c r="C33" s="2520"/>
      <c r="D33" s="2583" t="s">
        <v>395</v>
      </c>
      <c r="E33" s="2520"/>
      <c r="F33" s="2583" t="s">
        <v>396</v>
      </c>
      <c r="G33" s="2520"/>
      <c r="H33" s="2583" t="s">
        <v>397</v>
      </c>
      <c r="I33" s="2520"/>
      <c r="J33" s="2583" t="s">
        <v>398</v>
      </c>
      <c r="K33" s="2584"/>
    </row>
    <row r="34" spans="1:11" ht="18" customHeight="1" thickBot="1">
      <c r="A34" s="2586"/>
      <c r="B34" s="71" t="s">
        <v>399</v>
      </c>
      <c r="C34" s="39" t="s">
        <v>400</v>
      </c>
      <c r="D34" s="39" t="s">
        <v>399</v>
      </c>
      <c r="E34" s="39" t="s">
        <v>400</v>
      </c>
      <c r="F34" s="39" t="s">
        <v>399</v>
      </c>
      <c r="G34" s="39" t="s">
        <v>400</v>
      </c>
      <c r="H34" s="39" t="s">
        <v>399</v>
      </c>
      <c r="I34" s="39" t="s">
        <v>400</v>
      </c>
      <c r="J34" s="39" t="s">
        <v>399</v>
      </c>
      <c r="K34" s="52" t="s">
        <v>400</v>
      </c>
    </row>
    <row r="35" spans="1:11" ht="18" customHeight="1">
      <c r="A35" s="250" t="s">
        <v>205</v>
      </c>
      <c r="B35" s="251">
        <f>SUM(D35,F35,H35,J35)</f>
        <v>102</v>
      </c>
      <c r="C35" s="252">
        <f>SUM(E35,G35,I35,K35)</f>
        <v>604.6</v>
      </c>
      <c r="D35" s="253">
        <v>53</v>
      </c>
      <c r="E35" s="252">
        <v>190.9</v>
      </c>
      <c r="F35" s="253">
        <v>23</v>
      </c>
      <c r="G35" s="252">
        <v>252.9</v>
      </c>
      <c r="H35" s="253">
        <v>0</v>
      </c>
      <c r="I35" s="252">
        <v>0</v>
      </c>
      <c r="J35" s="253">
        <v>26</v>
      </c>
      <c r="K35" s="252">
        <v>160.8</v>
      </c>
    </row>
    <row r="36" spans="1:11" ht="18" customHeight="1">
      <c r="A36" s="90" t="s">
        <v>408</v>
      </c>
      <c r="B36" s="251">
        <f aca="true" t="shared" si="1" ref="B36:C44">SUM(D36,F36,H36,J36)</f>
        <v>121</v>
      </c>
      <c r="C36" s="252">
        <f t="shared" si="1"/>
        <v>1150.3999999999999</v>
      </c>
      <c r="D36" s="253">
        <v>61</v>
      </c>
      <c r="E36" s="252">
        <v>223.4</v>
      </c>
      <c r="F36" s="253">
        <v>42</v>
      </c>
      <c r="G36" s="252">
        <v>774.4</v>
      </c>
      <c r="H36" s="253">
        <v>0</v>
      </c>
      <c r="I36" s="252">
        <v>0</v>
      </c>
      <c r="J36" s="253">
        <v>18</v>
      </c>
      <c r="K36" s="252">
        <v>152.6</v>
      </c>
    </row>
    <row r="37" spans="1:11" ht="18" customHeight="1">
      <c r="A37" s="90" t="s">
        <v>401</v>
      </c>
      <c r="B37" s="251">
        <f t="shared" si="1"/>
        <v>127</v>
      </c>
      <c r="C37" s="252">
        <f t="shared" si="1"/>
        <v>1071.6</v>
      </c>
      <c r="D37" s="253">
        <v>68</v>
      </c>
      <c r="E37" s="252">
        <v>257.9</v>
      </c>
      <c r="F37" s="253">
        <v>47</v>
      </c>
      <c r="G37" s="252">
        <v>754.8</v>
      </c>
      <c r="H37" s="253">
        <v>0</v>
      </c>
      <c r="I37" s="252">
        <v>0</v>
      </c>
      <c r="J37" s="253">
        <v>12</v>
      </c>
      <c r="K37" s="252">
        <v>58.9</v>
      </c>
    </row>
    <row r="38" spans="1:11" ht="18" customHeight="1">
      <c r="A38" s="90" t="s">
        <v>402</v>
      </c>
      <c r="B38" s="251">
        <f t="shared" si="1"/>
        <v>112</v>
      </c>
      <c r="C38" s="252">
        <f t="shared" si="1"/>
        <v>1108.1</v>
      </c>
      <c r="D38" s="253">
        <v>66</v>
      </c>
      <c r="E38" s="252">
        <v>267.3</v>
      </c>
      <c r="F38" s="253">
        <v>31</v>
      </c>
      <c r="G38" s="252">
        <v>455.3</v>
      </c>
      <c r="H38" s="253">
        <v>1</v>
      </c>
      <c r="I38" s="252">
        <v>5.6</v>
      </c>
      <c r="J38" s="253">
        <v>14</v>
      </c>
      <c r="K38" s="252">
        <v>379.9</v>
      </c>
    </row>
    <row r="39" spans="1:11" ht="18" customHeight="1">
      <c r="A39" s="90" t="s">
        <v>403</v>
      </c>
      <c r="B39" s="251">
        <f t="shared" si="1"/>
        <v>141</v>
      </c>
      <c r="C39" s="252">
        <f t="shared" si="1"/>
        <v>1231.7</v>
      </c>
      <c r="D39" s="253">
        <v>74</v>
      </c>
      <c r="E39" s="252">
        <v>294</v>
      </c>
      <c r="F39" s="253">
        <v>57</v>
      </c>
      <c r="G39" s="252">
        <v>767.5</v>
      </c>
      <c r="H39" s="253">
        <v>0</v>
      </c>
      <c r="I39" s="252">
        <v>0</v>
      </c>
      <c r="J39" s="253">
        <v>10</v>
      </c>
      <c r="K39" s="252">
        <v>170.2</v>
      </c>
    </row>
    <row r="40" spans="1:12" ht="18" customHeight="1">
      <c r="A40" s="230" t="s">
        <v>404</v>
      </c>
      <c r="B40" s="251">
        <f t="shared" si="1"/>
        <v>86</v>
      </c>
      <c r="C40" s="252">
        <f t="shared" si="1"/>
        <v>732.5</v>
      </c>
      <c r="D40" s="253">
        <v>57</v>
      </c>
      <c r="E40" s="252">
        <v>170.9</v>
      </c>
      <c r="F40" s="253">
        <v>25</v>
      </c>
      <c r="G40" s="252">
        <v>527.7</v>
      </c>
      <c r="H40" s="253">
        <v>0</v>
      </c>
      <c r="I40" s="252">
        <v>0</v>
      </c>
      <c r="J40" s="253">
        <v>4</v>
      </c>
      <c r="K40" s="252">
        <v>33.9</v>
      </c>
      <c r="L40" s="224"/>
    </row>
    <row r="41" spans="1:12" ht="18" customHeight="1">
      <c r="A41" s="92" t="s">
        <v>405</v>
      </c>
      <c r="B41" s="251">
        <f t="shared" si="1"/>
        <v>83</v>
      </c>
      <c r="C41" s="252">
        <f t="shared" si="1"/>
        <v>419.1</v>
      </c>
      <c r="D41" s="253">
        <v>45</v>
      </c>
      <c r="E41" s="252">
        <v>189.3</v>
      </c>
      <c r="F41" s="258">
        <v>36</v>
      </c>
      <c r="G41" s="252">
        <v>223</v>
      </c>
      <c r="H41" s="258">
        <v>0</v>
      </c>
      <c r="I41" s="252">
        <v>0</v>
      </c>
      <c r="J41" s="253">
        <v>2</v>
      </c>
      <c r="K41" s="252">
        <v>6.8</v>
      </c>
      <c r="L41" s="224"/>
    </row>
    <row r="42" spans="1:12" ht="18" customHeight="1">
      <c r="A42" s="92" t="s">
        <v>66</v>
      </c>
      <c r="B42" s="251">
        <f t="shared" si="1"/>
        <v>55</v>
      </c>
      <c r="C42" s="252">
        <f t="shared" si="1"/>
        <v>494.6</v>
      </c>
      <c r="D42" s="253">
        <v>32</v>
      </c>
      <c r="E42" s="260">
        <v>127.8</v>
      </c>
      <c r="F42" s="258">
        <v>21</v>
      </c>
      <c r="G42" s="252">
        <v>360.6</v>
      </c>
      <c r="H42" s="258">
        <v>0</v>
      </c>
      <c r="I42" s="252">
        <v>0</v>
      </c>
      <c r="J42" s="253">
        <v>2</v>
      </c>
      <c r="K42" s="252">
        <v>6.2</v>
      </c>
      <c r="L42" s="224"/>
    </row>
    <row r="43" spans="1:12" ht="18" customHeight="1">
      <c r="A43" s="92" t="s">
        <v>406</v>
      </c>
      <c r="B43" s="251">
        <f t="shared" si="1"/>
        <v>84</v>
      </c>
      <c r="C43" s="252">
        <f t="shared" si="1"/>
        <v>980.5999999999999</v>
      </c>
      <c r="D43" s="253">
        <v>55</v>
      </c>
      <c r="E43" s="252">
        <v>353.9</v>
      </c>
      <c r="F43" s="258">
        <v>28</v>
      </c>
      <c r="G43" s="252">
        <v>625.9</v>
      </c>
      <c r="H43" s="258">
        <v>0</v>
      </c>
      <c r="I43" s="252">
        <v>0</v>
      </c>
      <c r="J43" s="253">
        <v>1</v>
      </c>
      <c r="K43" s="252">
        <v>0.8</v>
      </c>
      <c r="L43" s="224"/>
    </row>
    <row r="44" spans="1:12" ht="18" customHeight="1" thickBot="1">
      <c r="A44" s="219" t="s">
        <v>407</v>
      </c>
      <c r="B44" s="254">
        <f t="shared" si="1"/>
        <v>78</v>
      </c>
      <c r="C44" s="255">
        <f t="shared" si="1"/>
        <v>657.3</v>
      </c>
      <c r="D44" s="256">
        <v>44</v>
      </c>
      <c r="E44" s="255">
        <v>214.2</v>
      </c>
      <c r="F44" s="259">
        <v>32</v>
      </c>
      <c r="G44" s="255">
        <v>412.8</v>
      </c>
      <c r="H44" s="259">
        <v>0</v>
      </c>
      <c r="I44" s="255">
        <v>0</v>
      </c>
      <c r="J44" s="256">
        <v>2</v>
      </c>
      <c r="K44" s="255">
        <v>30.3</v>
      </c>
      <c r="L44" s="224"/>
    </row>
    <row r="45" spans="1:12" ht="18" customHeight="1">
      <c r="A45" s="2311" t="s">
        <v>3510</v>
      </c>
      <c r="B45" s="253"/>
      <c r="C45" s="252"/>
      <c r="D45" s="253"/>
      <c r="E45" s="252"/>
      <c r="F45" s="258"/>
      <c r="G45" s="252"/>
      <c r="H45" s="258"/>
      <c r="I45" s="252"/>
      <c r="J45" s="253"/>
      <c r="K45" s="146"/>
      <c r="L45" s="224"/>
    </row>
    <row r="46" ht="12">
      <c r="K46" s="1736" t="s">
        <v>2937</v>
      </c>
    </row>
  </sheetData>
  <sheetProtection/>
  <mergeCells count="18">
    <mergeCell ref="J33:K33"/>
    <mergeCell ref="A18:A19"/>
    <mergeCell ref="B18:C18"/>
    <mergeCell ref="D18:E18"/>
    <mergeCell ref="F18:G18"/>
    <mergeCell ref="H18:I18"/>
    <mergeCell ref="J18:K18"/>
    <mergeCell ref="A33:A34"/>
    <mergeCell ref="B33:C33"/>
    <mergeCell ref="D33:E33"/>
    <mergeCell ref="F33:G33"/>
    <mergeCell ref="H33:I33"/>
    <mergeCell ref="J4:K4"/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  <headerFooter>
    <oddFooter>&amp;C-6-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selection activeCell="R22" sqref="R22"/>
    </sheetView>
  </sheetViews>
  <sheetFormatPr defaultColWidth="9.00390625" defaultRowHeight="13.5"/>
  <cols>
    <col min="1" max="8" width="5.875" style="34" customWidth="1"/>
    <col min="9" max="14" width="5.875" style="3" customWidth="1"/>
    <col min="15" max="15" width="5.50390625" style="3" customWidth="1"/>
  </cols>
  <sheetData>
    <row r="1" spans="1:8" ht="17.25">
      <c r="A1" s="1" t="s">
        <v>2452</v>
      </c>
      <c r="B1" s="37"/>
      <c r="C1" s="37"/>
      <c r="D1" s="37"/>
      <c r="E1" s="37"/>
      <c r="F1" s="37"/>
      <c r="G1" s="37"/>
      <c r="H1" s="3"/>
    </row>
    <row r="2" spans="1:8" ht="17.25">
      <c r="A2" s="1"/>
      <c r="B2" s="37"/>
      <c r="C2" s="37"/>
      <c r="D2" s="37"/>
      <c r="E2" s="37"/>
      <c r="F2" s="37"/>
      <c r="G2" s="37"/>
      <c r="H2" s="3"/>
    </row>
    <row r="3" spans="1:14" ht="14.25" thickBot="1">
      <c r="A3" s="3"/>
      <c r="B3" s="6"/>
      <c r="C3" s="6"/>
      <c r="D3" s="6"/>
      <c r="E3" s="6"/>
      <c r="F3" s="6"/>
      <c r="G3" s="6"/>
      <c r="H3" s="6"/>
      <c r="N3" s="6" t="s">
        <v>307</v>
      </c>
    </row>
    <row r="4" spans="1:14" ht="13.5">
      <c r="A4" s="2808" t="s">
        <v>429</v>
      </c>
      <c r="B4" s="2899"/>
      <c r="C4" s="3188" t="s">
        <v>205</v>
      </c>
      <c r="D4" s="2784"/>
      <c r="E4" s="3189" t="s">
        <v>308</v>
      </c>
      <c r="F4" s="2784"/>
      <c r="G4" s="3183" t="s">
        <v>309</v>
      </c>
      <c r="H4" s="2784"/>
      <c r="I4" s="3183" t="s">
        <v>253</v>
      </c>
      <c r="J4" s="2784"/>
      <c r="K4" s="3183" t="s">
        <v>255</v>
      </c>
      <c r="L4" s="3012"/>
      <c r="M4" s="3183" t="s">
        <v>256</v>
      </c>
      <c r="N4" s="3012"/>
    </row>
    <row r="5" spans="1:14" ht="14.25" thickBot="1">
      <c r="A5" s="2909"/>
      <c r="B5" s="3187"/>
      <c r="C5" s="2766"/>
      <c r="D5" s="2785"/>
      <c r="E5" s="2777"/>
      <c r="F5" s="2785"/>
      <c r="G5" s="2777"/>
      <c r="H5" s="2785"/>
      <c r="I5" s="2777"/>
      <c r="J5" s="2785"/>
      <c r="K5" s="3184"/>
      <c r="L5" s="3092"/>
      <c r="M5" s="3184"/>
      <c r="N5" s="3092"/>
    </row>
    <row r="6" spans="1:15" ht="16.5" customHeight="1" thickBot="1">
      <c r="A6" s="3190" t="s">
        <v>319</v>
      </c>
      <c r="B6" s="3191"/>
      <c r="C6" s="1913">
        <f>C7+C15</f>
        <v>1</v>
      </c>
      <c r="D6" s="1914">
        <f>D15+D7</f>
        <v>1</v>
      </c>
      <c r="E6" s="2261">
        <f>E7+E15</f>
        <v>0</v>
      </c>
      <c r="F6" s="1914">
        <f>F15+F7</f>
        <v>0</v>
      </c>
      <c r="G6" s="1915">
        <f>G7+G15</f>
        <v>1</v>
      </c>
      <c r="H6" s="1914">
        <f>H15+H7</f>
        <v>1</v>
      </c>
      <c r="I6" s="1915">
        <f>I7+I15</f>
        <v>8</v>
      </c>
      <c r="J6" s="1914">
        <f>J15+J7</f>
        <v>8</v>
      </c>
      <c r="K6" s="2261">
        <f>K7+K15</f>
        <v>0</v>
      </c>
      <c r="L6" s="1914">
        <v>0</v>
      </c>
      <c r="M6" s="2261">
        <f>M7+M15</f>
        <v>0</v>
      </c>
      <c r="N6" s="1914">
        <v>0</v>
      </c>
      <c r="O6" s="15"/>
    </row>
    <row r="7" spans="1:14" ht="16.5" customHeight="1">
      <c r="A7" s="3185" t="s">
        <v>310</v>
      </c>
      <c r="B7" s="3186"/>
      <c r="C7" s="1907">
        <f aca="true" t="shared" si="0" ref="C7:M7">SUM(C8:C14)</f>
        <v>1</v>
      </c>
      <c r="D7" s="1908">
        <f t="shared" si="0"/>
        <v>1</v>
      </c>
      <c r="E7" s="2259">
        <f t="shared" si="0"/>
        <v>0</v>
      </c>
      <c r="F7" s="1908">
        <f t="shared" si="0"/>
        <v>0</v>
      </c>
      <c r="G7" s="1909">
        <f t="shared" si="0"/>
        <v>1</v>
      </c>
      <c r="H7" s="1908">
        <f t="shared" si="0"/>
        <v>1</v>
      </c>
      <c r="I7" s="1909">
        <f t="shared" si="0"/>
        <v>8</v>
      </c>
      <c r="J7" s="1908">
        <f t="shared" si="0"/>
        <v>8</v>
      </c>
      <c r="K7" s="2259">
        <f t="shared" si="0"/>
        <v>0</v>
      </c>
      <c r="L7" s="1908">
        <f t="shared" si="0"/>
        <v>0</v>
      </c>
      <c r="M7" s="2259">
        <f t="shared" si="0"/>
        <v>0</v>
      </c>
      <c r="N7" s="1908">
        <v>0</v>
      </c>
    </row>
    <row r="8" spans="1:15" ht="16.5" customHeight="1">
      <c r="A8" s="2569" t="s">
        <v>311</v>
      </c>
      <c r="B8" s="2570"/>
      <c r="C8" s="1910">
        <v>1</v>
      </c>
      <c r="D8" s="1911">
        <v>1</v>
      </c>
      <c r="E8" s="2260"/>
      <c r="F8" s="1911">
        <v>0</v>
      </c>
      <c r="G8" s="1912">
        <v>1</v>
      </c>
      <c r="H8" s="1911">
        <v>1</v>
      </c>
      <c r="I8" s="1912">
        <v>1</v>
      </c>
      <c r="J8" s="1911">
        <v>1</v>
      </c>
      <c r="K8" s="2260"/>
      <c r="L8" s="1911">
        <v>0</v>
      </c>
      <c r="M8" s="2260"/>
      <c r="N8" s="1911">
        <v>0</v>
      </c>
      <c r="O8" s="15"/>
    </row>
    <row r="9" spans="1:15" ht="16.5" customHeight="1">
      <c r="A9" s="2569" t="s">
        <v>312</v>
      </c>
      <c r="B9" s="2570"/>
      <c r="C9" s="1910"/>
      <c r="D9" s="1911">
        <v>0</v>
      </c>
      <c r="E9" s="2260"/>
      <c r="F9" s="1911">
        <v>0</v>
      </c>
      <c r="G9" s="1912"/>
      <c r="H9" s="1911">
        <v>0</v>
      </c>
      <c r="I9" s="1912">
        <v>1</v>
      </c>
      <c r="J9" s="1911">
        <v>1</v>
      </c>
      <c r="K9" s="2260"/>
      <c r="L9" s="1911">
        <v>0</v>
      </c>
      <c r="M9" s="2260"/>
      <c r="N9" s="1911">
        <v>0</v>
      </c>
      <c r="O9" s="15"/>
    </row>
    <row r="10" spans="1:15" ht="16.5" customHeight="1">
      <c r="A10" s="2569" t="s">
        <v>313</v>
      </c>
      <c r="B10" s="2570"/>
      <c r="C10" s="1910"/>
      <c r="D10" s="1911">
        <v>0</v>
      </c>
      <c r="E10" s="2260"/>
      <c r="F10" s="1911">
        <v>0</v>
      </c>
      <c r="G10" s="1912"/>
      <c r="H10" s="1911">
        <v>0</v>
      </c>
      <c r="I10" s="1912"/>
      <c r="J10" s="1911">
        <v>0</v>
      </c>
      <c r="K10" s="2260"/>
      <c r="L10" s="1911">
        <v>0</v>
      </c>
      <c r="M10" s="2262"/>
      <c r="N10" s="1911">
        <v>0</v>
      </c>
      <c r="O10" s="15"/>
    </row>
    <row r="11" spans="1:15" ht="16.5" customHeight="1">
      <c r="A11" s="2569" t="s">
        <v>314</v>
      </c>
      <c r="B11" s="2570"/>
      <c r="C11" s="1910"/>
      <c r="D11" s="1911">
        <v>0</v>
      </c>
      <c r="E11" s="2260"/>
      <c r="F11" s="1911">
        <v>0</v>
      </c>
      <c r="G11" s="1912"/>
      <c r="H11" s="1911">
        <v>0</v>
      </c>
      <c r="I11" s="1912">
        <v>3</v>
      </c>
      <c r="J11" s="1911">
        <v>3</v>
      </c>
      <c r="K11" s="2260"/>
      <c r="L11" s="1911">
        <v>0</v>
      </c>
      <c r="M11" s="2260"/>
      <c r="N11" s="1911">
        <v>0</v>
      </c>
      <c r="O11" s="15"/>
    </row>
    <row r="12" spans="1:15" ht="16.5" customHeight="1">
      <c r="A12" s="2569" t="s">
        <v>315</v>
      </c>
      <c r="B12" s="2570"/>
      <c r="C12" s="1910"/>
      <c r="D12" s="1911">
        <v>0</v>
      </c>
      <c r="E12" s="2260"/>
      <c r="F12" s="1911">
        <v>0</v>
      </c>
      <c r="G12" s="1912"/>
      <c r="H12" s="1911">
        <v>0</v>
      </c>
      <c r="I12" s="1912"/>
      <c r="J12" s="1911">
        <v>0</v>
      </c>
      <c r="K12" s="2260"/>
      <c r="L12" s="1911">
        <v>0</v>
      </c>
      <c r="M12" s="2262"/>
      <c r="N12" s="1911">
        <v>0</v>
      </c>
      <c r="O12" s="15"/>
    </row>
    <row r="13" spans="1:15" ht="16.5" customHeight="1">
      <c r="A13" s="2569" t="s">
        <v>316</v>
      </c>
      <c r="B13" s="2570"/>
      <c r="C13" s="1910"/>
      <c r="D13" s="1911">
        <v>0</v>
      </c>
      <c r="E13" s="2260"/>
      <c r="F13" s="1911">
        <v>0</v>
      </c>
      <c r="G13" s="1912"/>
      <c r="H13" s="1911">
        <v>0</v>
      </c>
      <c r="I13" s="1912"/>
      <c r="J13" s="1911">
        <v>0</v>
      </c>
      <c r="K13" s="2260"/>
      <c r="L13" s="1911">
        <v>0</v>
      </c>
      <c r="M13" s="2262"/>
      <c r="N13" s="1911">
        <v>0</v>
      </c>
      <c r="O13" s="15"/>
    </row>
    <row r="14" spans="1:15" ht="16.5" customHeight="1">
      <c r="A14" s="2569" t="s">
        <v>317</v>
      </c>
      <c r="B14" s="2570"/>
      <c r="C14" s="1910"/>
      <c r="D14" s="1911">
        <v>0</v>
      </c>
      <c r="E14" s="2260"/>
      <c r="F14" s="1911">
        <v>0</v>
      </c>
      <c r="G14" s="1912"/>
      <c r="H14" s="1911">
        <v>0</v>
      </c>
      <c r="I14" s="1912">
        <v>3</v>
      </c>
      <c r="J14" s="1911">
        <v>3</v>
      </c>
      <c r="K14" s="2260"/>
      <c r="L14" s="1911">
        <v>0</v>
      </c>
      <c r="M14" s="2260"/>
      <c r="N14" s="1911">
        <v>0</v>
      </c>
      <c r="O14" s="15"/>
    </row>
    <row r="15" spans="1:15" ht="16.5" customHeight="1" thickBot="1">
      <c r="A15" s="3181" t="s">
        <v>318</v>
      </c>
      <c r="B15" s="3182"/>
      <c r="C15" s="2461"/>
      <c r="D15" s="2462">
        <v>0</v>
      </c>
      <c r="E15" s="2463"/>
      <c r="F15" s="2462">
        <v>0</v>
      </c>
      <c r="G15" s="2464"/>
      <c r="H15" s="2462">
        <v>0</v>
      </c>
      <c r="I15" s="2464"/>
      <c r="J15" s="2462">
        <v>0</v>
      </c>
      <c r="K15" s="2463"/>
      <c r="L15" s="2462">
        <v>0</v>
      </c>
      <c r="M15" s="2465"/>
      <c r="N15" s="2462">
        <v>0</v>
      </c>
      <c r="O15" s="15"/>
    </row>
    <row r="16" spans="1:14" ht="13.5">
      <c r="A16" s="36" t="s">
        <v>320</v>
      </c>
      <c r="B16" s="6"/>
      <c r="C16" s="42"/>
      <c r="D16" s="42"/>
      <c r="E16" s="42"/>
      <c r="F16" s="42"/>
      <c r="G16" s="42"/>
      <c r="H16" s="42"/>
      <c r="I16" s="1965"/>
      <c r="L16" s="1965"/>
      <c r="N16" s="1902" t="s">
        <v>321</v>
      </c>
    </row>
    <row r="17" spans="2:8" ht="13.5">
      <c r="B17" s="36"/>
      <c r="C17" s="36"/>
      <c r="D17" s="36"/>
      <c r="E17" s="36"/>
      <c r="F17" s="36"/>
      <c r="G17" s="36"/>
      <c r="H17" s="3"/>
    </row>
    <row r="18" ht="13.5">
      <c r="H18" s="3"/>
    </row>
    <row r="19" spans="1:15" ht="17.25">
      <c r="A19" s="1" t="s">
        <v>2456</v>
      </c>
      <c r="B19" s="82"/>
      <c r="C19" s="82"/>
      <c r="D19" s="82"/>
      <c r="E19" s="82"/>
      <c r="F19" s="82"/>
      <c r="G19" s="82"/>
      <c r="H19" s="81"/>
      <c r="I19"/>
      <c r="J19"/>
      <c r="K19"/>
      <c r="L19"/>
      <c r="M19"/>
      <c r="N19"/>
      <c r="O19"/>
    </row>
    <row r="20" spans="1:15" ht="17.25">
      <c r="A20" s="1"/>
      <c r="B20" s="82"/>
      <c r="C20" s="82"/>
      <c r="D20" s="82"/>
      <c r="E20" s="82"/>
      <c r="F20" s="82"/>
      <c r="G20" s="82"/>
      <c r="H20" s="81"/>
      <c r="I20"/>
      <c r="J20"/>
      <c r="K20"/>
      <c r="L20"/>
      <c r="M20"/>
      <c r="N20"/>
      <c r="O20"/>
    </row>
    <row r="21" spans="1:15" ht="13.5">
      <c r="A21" s="1783" t="s">
        <v>258</v>
      </c>
      <c r="B21" s="82"/>
      <c r="C21" s="82"/>
      <c r="D21" s="1323"/>
      <c r="E21" s="1324"/>
      <c r="F21" s="1324"/>
      <c r="G21" s="1324"/>
      <c r="H21" s="81"/>
      <c r="I21" s="1783" t="s">
        <v>276</v>
      </c>
      <c r="J21" s="82"/>
      <c r="K21" s="82"/>
      <c r="L21" s="82"/>
      <c r="M21" s="82"/>
      <c r="N21" s="82"/>
      <c r="O21" s="82"/>
    </row>
    <row r="22" spans="1:15" ht="14.25" thickBot="1">
      <c r="A22" s="81"/>
      <c r="B22" s="180"/>
      <c r="C22" s="6"/>
      <c r="D22" s="6"/>
      <c r="E22" s="6"/>
      <c r="F22" s="6" t="s">
        <v>2453</v>
      </c>
      <c r="G22" s="6"/>
      <c r="H22" s="81"/>
      <c r="I22" s="81"/>
      <c r="J22" s="180"/>
      <c r="K22" s="6"/>
      <c r="L22" s="6"/>
      <c r="M22" s="6"/>
      <c r="N22" s="6" t="s">
        <v>2455</v>
      </c>
      <c r="O22" s="6" t="s">
        <v>2454</v>
      </c>
    </row>
    <row r="23" spans="1:15" ht="36.75" customHeight="1" thickBot="1">
      <c r="A23" s="3178" t="s">
        <v>259</v>
      </c>
      <c r="B23" s="3178"/>
      <c r="C23" s="3179"/>
      <c r="D23" s="1292" t="s">
        <v>175</v>
      </c>
      <c r="E23" s="133" t="s">
        <v>127</v>
      </c>
      <c r="F23" s="133" t="s">
        <v>176</v>
      </c>
      <c r="H23" s="81"/>
      <c r="I23" s="2572" t="s">
        <v>277</v>
      </c>
      <c r="J23" s="2572"/>
      <c r="K23" s="2573"/>
      <c r="L23" s="1292" t="s">
        <v>175</v>
      </c>
      <c r="M23" s="133" t="s">
        <v>127</v>
      </c>
      <c r="N23" s="133" t="s">
        <v>176</v>
      </c>
      <c r="O23" s="34"/>
    </row>
    <row r="24" spans="1:15" ht="30" customHeight="1">
      <c r="A24" s="3180" t="s">
        <v>260</v>
      </c>
      <c r="B24" s="3180"/>
      <c r="C24" s="3180"/>
      <c r="D24" s="1919">
        <v>2.3</v>
      </c>
      <c r="E24" s="1920">
        <v>2.2</v>
      </c>
      <c r="F24" s="1920">
        <v>2.3</v>
      </c>
      <c r="H24" s="182"/>
      <c r="I24" s="2794" t="s">
        <v>278</v>
      </c>
      <c r="J24" s="2794"/>
      <c r="K24" s="2794"/>
      <c r="L24" s="1916">
        <v>2.3</v>
      </c>
      <c r="M24" s="1917">
        <v>1.8</v>
      </c>
      <c r="N24" s="1917">
        <v>2.2</v>
      </c>
      <c r="O24" s="34"/>
    </row>
    <row r="25" spans="1:15" ht="30" customHeight="1">
      <c r="A25" s="3176" t="s">
        <v>262</v>
      </c>
      <c r="B25" s="3176"/>
      <c r="C25" s="3176"/>
      <c r="D25" s="1921">
        <v>2</v>
      </c>
      <c r="E25" s="1922">
        <v>1.8</v>
      </c>
      <c r="F25" s="1922">
        <v>1.6</v>
      </c>
      <c r="H25" s="182"/>
      <c r="I25" s="3173" t="s">
        <v>279</v>
      </c>
      <c r="J25" s="3173"/>
      <c r="K25" s="3173"/>
      <c r="L25" s="1868">
        <v>2.4</v>
      </c>
      <c r="M25" s="1906">
        <v>2.1</v>
      </c>
      <c r="N25" s="1906">
        <v>2.2</v>
      </c>
      <c r="O25" s="34"/>
    </row>
    <row r="26" spans="1:15" ht="30" customHeight="1">
      <c r="A26" s="3176" t="s">
        <v>263</v>
      </c>
      <c r="B26" s="3176"/>
      <c r="C26" s="3176"/>
      <c r="D26" s="1921">
        <v>3.2</v>
      </c>
      <c r="E26" s="1922">
        <v>1.9</v>
      </c>
      <c r="F26" s="1922">
        <v>3.3</v>
      </c>
      <c r="H26" s="182"/>
      <c r="I26" s="3173" t="s">
        <v>280</v>
      </c>
      <c r="J26" s="3173"/>
      <c r="K26" s="3173"/>
      <c r="L26" s="1868">
        <v>2.5</v>
      </c>
      <c r="M26" s="1906">
        <v>1.9</v>
      </c>
      <c r="N26" s="1906">
        <v>2.8</v>
      </c>
      <c r="O26" s="34"/>
    </row>
    <row r="27" spans="1:15" ht="30" customHeight="1">
      <c r="A27" s="3176" t="s">
        <v>264</v>
      </c>
      <c r="B27" s="3176"/>
      <c r="C27" s="3176"/>
      <c r="D27" s="1921">
        <v>1</v>
      </c>
      <c r="E27" s="1922">
        <v>4.5</v>
      </c>
      <c r="F27" s="1923" t="s">
        <v>265</v>
      </c>
      <c r="H27" s="182"/>
      <c r="I27" s="3173" t="s">
        <v>281</v>
      </c>
      <c r="J27" s="3173"/>
      <c r="K27" s="3173"/>
      <c r="L27" s="1868">
        <v>2.4</v>
      </c>
      <c r="M27" s="1906">
        <v>1.7</v>
      </c>
      <c r="N27" s="1906">
        <v>1.9</v>
      </c>
      <c r="O27" s="34"/>
    </row>
    <row r="28" spans="1:15" ht="30" customHeight="1">
      <c r="A28" s="3176" t="s">
        <v>266</v>
      </c>
      <c r="B28" s="3176"/>
      <c r="C28" s="3176"/>
      <c r="D28" s="1921">
        <v>0.8</v>
      </c>
      <c r="E28" s="1922">
        <v>1</v>
      </c>
      <c r="F28" s="1923" t="s">
        <v>265</v>
      </c>
      <c r="H28" s="182"/>
      <c r="I28" s="3173" t="s">
        <v>282</v>
      </c>
      <c r="J28" s="3173"/>
      <c r="K28" s="3173"/>
      <c r="L28" s="1868">
        <v>2.1</v>
      </c>
      <c r="M28" s="1906">
        <v>1.6</v>
      </c>
      <c r="N28" s="1906">
        <v>1.9</v>
      </c>
      <c r="O28" s="34"/>
    </row>
    <row r="29" spans="1:15" ht="30" customHeight="1">
      <c r="A29" s="3176" t="s">
        <v>267</v>
      </c>
      <c r="B29" s="3176"/>
      <c r="C29" s="3176"/>
      <c r="D29" s="1921">
        <v>1.2</v>
      </c>
      <c r="E29" s="1922">
        <v>0.7</v>
      </c>
      <c r="F29" s="1923" t="s">
        <v>265</v>
      </c>
      <c r="H29" s="182"/>
      <c r="I29" s="3173" t="s">
        <v>283</v>
      </c>
      <c r="J29" s="3173"/>
      <c r="K29" s="3173"/>
      <c r="L29" s="1868">
        <v>2.3</v>
      </c>
      <c r="M29" s="1906">
        <v>1.8</v>
      </c>
      <c r="N29" s="1906">
        <v>1.9</v>
      </c>
      <c r="O29" s="34"/>
    </row>
    <row r="30" spans="1:15" ht="30" customHeight="1">
      <c r="A30" s="3176" t="s">
        <v>268</v>
      </c>
      <c r="B30" s="3176"/>
      <c r="C30" s="3176"/>
      <c r="D30" s="1921">
        <v>2.8</v>
      </c>
      <c r="E30" s="1922">
        <v>3.7</v>
      </c>
      <c r="F30" s="1922">
        <v>1.8</v>
      </c>
      <c r="H30" s="182"/>
      <c r="I30" s="3173" t="s">
        <v>284</v>
      </c>
      <c r="J30" s="3173"/>
      <c r="K30" s="3173"/>
      <c r="L30" s="1868">
        <v>2.4</v>
      </c>
      <c r="M30" s="1906">
        <v>2.1</v>
      </c>
      <c r="N30" s="1906">
        <v>2</v>
      </c>
      <c r="O30" s="34"/>
    </row>
    <row r="31" spans="1:15" ht="30" customHeight="1">
      <c r="A31" s="3176" t="s">
        <v>269</v>
      </c>
      <c r="B31" s="3176"/>
      <c r="C31" s="3176"/>
      <c r="D31" s="1921">
        <v>1.5</v>
      </c>
      <c r="E31" s="1922">
        <v>1.4</v>
      </c>
      <c r="F31" s="1922">
        <v>2.1</v>
      </c>
      <c r="H31" s="182"/>
      <c r="I31" s="3173" t="s">
        <v>285</v>
      </c>
      <c r="J31" s="3173"/>
      <c r="K31" s="3173"/>
      <c r="L31" s="1868">
        <v>2.9</v>
      </c>
      <c r="M31" s="1906">
        <v>2.2</v>
      </c>
      <c r="N31" s="1906">
        <v>2</v>
      </c>
      <c r="O31" s="34"/>
    </row>
    <row r="32" spans="1:15" ht="30" customHeight="1" thickBot="1">
      <c r="A32" s="3176" t="s">
        <v>270</v>
      </c>
      <c r="B32" s="3176"/>
      <c r="C32" s="3176"/>
      <c r="D32" s="1921">
        <v>1.7</v>
      </c>
      <c r="E32" s="1922">
        <v>2.3</v>
      </c>
      <c r="F32" s="1922">
        <v>2.1</v>
      </c>
      <c r="H32" s="182"/>
      <c r="I32" s="3174" t="s">
        <v>286</v>
      </c>
      <c r="J32" s="3174"/>
      <c r="K32" s="3174"/>
      <c r="L32" s="2258" t="s">
        <v>261</v>
      </c>
      <c r="M32" s="1918">
        <v>2.2</v>
      </c>
      <c r="N32" s="1918">
        <v>3.6</v>
      </c>
      <c r="O32" s="34"/>
    </row>
    <row r="33" spans="1:15" ht="30" customHeight="1">
      <c r="A33" s="3176" t="s">
        <v>271</v>
      </c>
      <c r="B33" s="3176"/>
      <c r="C33" s="3176"/>
      <c r="D33" s="1921">
        <v>1.8</v>
      </c>
      <c r="E33" s="1922">
        <v>2.2</v>
      </c>
      <c r="F33" s="1922">
        <v>2.8</v>
      </c>
      <c r="H33" s="182"/>
      <c r="I33" s="3175" t="s">
        <v>2974</v>
      </c>
      <c r="J33" s="3175"/>
      <c r="K33" s="3175"/>
      <c r="L33" s="3175"/>
      <c r="M33" s="3175"/>
      <c r="N33" s="3175"/>
      <c r="O33" s="246"/>
    </row>
    <row r="34" spans="1:15" ht="30" customHeight="1">
      <c r="A34" s="3176" t="s">
        <v>272</v>
      </c>
      <c r="B34" s="3176"/>
      <c r="C34" s="3176"/>
      <c r="D34" s="1921">
        <v>2.1</v>
      </c>
      <c r="E34" s="1922">
        <v>1.9</v>
      </c>
      <c r="F34" s="1922">
        <v>3.2</v>
      </c>
      <c r="H34" s="182"/>
      <c r="I34" s="184"/>
      <c r="J34" s="68"/>
      <c r="K34" s="68"/>
      <c r="L34" s="68"/>
      <c r="M34" s="68"/>
      <c r="N34" s="316" t="s">
        <v>2975</v>
      </c>
      <c r="O34" s="68"/>
    </row>
    <row r="35" spans="1:15" ht="30" customHeight="1">
      <c r="A35" s="3176" t="s">
        <v>273</v>
      </c>
      <c r="B35" s="3176"/>
      <c r="C35" s="3176"/>
      <c r="D35" s="1921">
        <v>2.2</v>
      </c>
      <c r="E35" s="1922">
        <v>2.1</v>
      </c>
      <c r="F35" s="1922">
        <v>1.8</v>
      </c>
      <c r="H35" s="182"/>
      <c r="I35"/>
      <c r="J35"/>
      <c r="K35"/>
      <c r="L35"/>
      <c r="M35"/>
      <c r="N35"/>
      <c r="O35"/>
    </row>
    <row r="36" spans="1:15" ht="30" customHeight="1" thickBot="1">
      <c r="A36" s="3177" t="s">
        <v>274</v>
      </c>
      <c r="B36" s="3177"/>
      <c r="C36" s="3177"/>
      <c r="D36" s="2258" t="s">
        <v>261</v>
      </c>
      <c r="E36" s="1924">
        <v>3.3</v>
      </c>
      <c r="F36" s="1924">
        <v>3.2</v>
      </c>
      <c r="H36" s="182"/>
      <c r="I36"/>
      <c r="J36"/>
      <c r="K36"/>
      <c r="L36"/>
      <c r="M36"/>
      <c r="N36"/>
      <c r="O36"/>
    </row>
    <row r="37" spans="1:15" ht="13.5">
      <c r="A37" s="2256" t="s">
        <v>2976</v>
      </c>
      <c r="B37" s="42"/>
      <c r="C37" s="42"/>
      <c r="D37" s="42"/>
      <c r="E37" s="42"/>
      <c r="F37" s="42"/>
      <c r="G37" s="246"/>
      <c r="H37" s="3"/>
      <c r="I37"/>
      <c r="J37"/>
      <c r="K37"/>
      <c r="L37"/>
      <c r="M37"/>
      <c r="N37"/>
      <c r="O37"/>
    </row>
    <row r="38" spans="1:15" ht="13.5">
      <c r="A38" s="2257" t="s">
        <v>3336</v>
      </c>
      <c r="H38" s="3"/>
      <c r="I38"/>
      <c r="J38"/>
      <c r="K38"/>
      <c r="L38"/>
      <c r="M38"/>
      <c r="N38"/>
      <c r="O38"/>
    </row>
    <row r="39" spans="1:15" ht="13.5">
      <c r="A39" s="179"/>
      <c r="B39" s="37"/>
      <c r="C39" s="37"/>
      <c r="D39" s="37"/>
      <c r="E39" s="37"/>
      <c r="F39" s="37"/>
      <c r="G39" s="37"/>
      <c r="H39" s="3"/>
      <c r="I39"/>
      <c r="J39"/>
      <c r="K39"/>
      <c r="L39"/>
      <c r="M39"/>
      <c r="N39"/>
      <c r="O39"/>
    </row>
    <row r="40" spans="1:15" ht="13.5">
      <c r="A40" s="68"/>
      <c r="B40" s="82"/>
      <c r="C40" s="82"/>
      <c r="D40" s="82"/>
      <c r="E40" s="82"/>
      <c r="F40" s="82"/>
      <c r="G40" s="82"/>
      <c r="H40" s="81"/>
      <c r="I40"/>
      <c r="J40"/>
      <c r="K40"/>
      <c r="L40"/>
      <c r="M40"/>
      <c r="N40"/>
      <c r="O40"/>
    </row>
    <row r="41" spans="8:15" ht="13.5">
      <c r="H41" s="81"/>
      <c r="I41"/>
      <c r="J41"/>
      <c r="K41"/>
      <c r="L41"/>
      <c r="M41"/>
      <c r="N41"/>
      <c r="O41"/>
    </row>
    <row r="42" spans="8:15" ht="13.5">
      <c r="H42" s="81"/>
      <c r="I42"/>
      <c r="J42"/>
      <c r="K42"/>
      <c r="L42"/>
      <c r="M42"/>
      <c r="N42"/>
      <c r="O42"/>
    </row>
    <row r="43" spans="8:15" ht="30" customHeight="1">
      <c r="H43" s="81"/>
      <c r="I43"/>
      <c r="J43"/>
      <c r="K43"/>
      <c r="L43"/>
      <c r="M43"/>
      <c r="N43"/>
      <c r="O43"/>
    </row>
    <row r="44" spans="8:15" ht="30" customHeight="1">
      <c r="H44" s="182"/>
      <c r="I44"/>
      <c r="J44"/>
      <c r="K44"/>
      <c r="L44"/>
      <c r="M44"/>
      <c r="N44"/>
      <c r="O44"/>
    </row>
    <row r="45" spans="8:15" ht="30" customHeight="1">
      <c r="H45" s="182"/>
      <c r="I45"/>
      <c r="J45"/>
      <c r="K45"/>
      <c r="L45"/>
      <c r="M45"/>
      <c r="N45"/>
      <c r="O45"/>
    </row>
    <row r="46" spans="8:15" ht="30" customHeight="1">
      <c r="H46" s="182"/>
      <c r="I46"/>
      <c r="J46"/>
      <c r="K46"/>
      <c r="L46"/>
      <c r="M46"/>
      <c r="N46"/>
      <c r="O46"/>
    </row>
    <row r="47" spans="8:15" ht="30" customHeight="1">
      <c r="H47" s="182"/>
      <c r="I47"/>
      <c r="J47"/>
      <c r="K47"/>
      <c r="L47"/>
      <c r="M47"/>
      <c r="N47"/>
      <c r="O47"/>
    </row>
    <row r="48" spans="8:15" ht="30" customHeight="1">
      <c r="H48" s="182"/>
      <c r="I48"/>
      <c r="J48"/>
      <c r="K48"/>
      <c r="L48"/>
      <c r="M48"/>
      <c r="N48"/>
      <c r="O48"/>
    </row>
    <row r="49" spans="8:15" ht="30" customHeight="1">
      <c r="H49" s="182"/>
      <c r="I49"/>
      <c r="J49"/>
      <c r="K49"/>
      <c r="L49"/>
      <c r="M49"/>
      <c r="N49"/>
      <c r="O49"/>
    </row>
    <row r="50" spans="8:15" ht="30" customHeight="1">
      <c r="H50" s="182"/>
      <c r="I50"/>
      <c r="J50"/>
      <c r="K50"/>
      <c r="L50"/>
      <c r="M50"/>
      <c r="N50"/>
      <c r="O50"/>
    </row>
    <row r="51" spans="8:15" ht="30" customHeight="1">
      <c r="H51" s="182"/>
      <c r="I51"/>
      <c r="J51"/>
      <c r="K51"/>
      <c r="L51"/>
      <c r="M51"/>
      <c r="N51"/>
      <c r="O51"/>
    </row>
    <row r="52" spans="8:15" ht="30" customHeight="1">
      <c r="H52" s="182"/>
      <c r="I52"/>
      <c r="J52"/>
      <c r="K52"/>
      <c r="L52"/>
      <c r="M52"/>
      <c r="N52"/>
      <c r="O52"/>
    </row>
    <row r="53" spans="8:15" ht="13.5">
      <c r="H53" s="81"/>
      <c r="I53"/>
      <c r="J53"/>
      <c r="K53"/>
      <c r="L53"/>
      <c r="M53"/>
      <c r="N53"/>
      <c r="O53"/>
    </row>
    <row r="54" spans="8:15" ht="13.5">
      <c r="H54" s="81"/>
      <c r="I54"/>
      <c r="J54"/>
      <c r="K54"/>
      <c r="L54"/>
      <c r="M54"/>
      <c r="N54"/>
      <c r="O54"/>
    </row>
    <row r="55" spans="1:15" ht="13.5">
      <c r="A55" s="185"/>
      <c r="B55" s="68"/>
      <c r="C55" s="68"/>
      <c r="D55" s="68"/>
      <c r="E55" s="68"/>
      <c r="F55" s="68"/>
      <c r="G55" s="68"/>
      <c r="H55" s="81"/>
      <c r="I55"/>
      <c r="J55"/>
      <c r="K55"/>
      <c r="L55"/>
      <c r="M55"/>
      <c r="N55"/>
      <c r="O55"/>
    </row>
    <row r="56" spans="1:15" ht="13.5">
      <c r="A56" s="68"/>
      <c r="B56" s="68"/>
      <c r="C56" s="68"/>
      <c r="D56" s="68"/>
      <c r="E56" s="68"/>
      <c r="F56" s="68"/>
      <c r="G56" s="68"/>
      <c r="H56" s="81"/>
      <c r="I56"/>
      <c r="J56"/>
      <c r="K56"/>
      <c r="L56"/>
      <c r="M56"/>
      <c r="N56"/>
      <c r="O56"/>
    </row>
    <row r="57" spans="1:15" ht="13.5">
      <c r="A57" s="68"/>
      <c r="B57" s="68"/>
      <c r="C57" s="68"/>
      <c r="D57" s="68"/>
      <c r="E57" s="68"/>
      <c r="F57" s="68"/>
      <c r="G57" s="68"/>
      <c r="H57" s="81"/>
      <c r="I57"/>
      <c r="J57"/>
      <c r="K57"/>
      <c r="L57"/>
      <c r="M57"/>
      <c r="N57"/>
      <c r="O57"/>
    </row>
    <row r="58" spans="1:15" ht="13.5">
      <c r="A58" s="68"/>
      <c r="B58" s="81"/>
      <c r="C58" s="68"/>
      <c r="D58" s="68"/>
      <c r="E58" s="68"/>
      <c r="F58" s="68"/>
      <c r="G58" s="68"/>
      <c r="H58" s="81"/>
      <c r="I58"/>
      <c r="J58"/>
      <c r="K58"/>
      <c r="L58"/>
      <c r="M58"/>
      <c r="N58"/>
      <c r="O58"/>
    </row>
    <row r="59" ht="13.5">
      <c r="H59" s="3"/>
    </row>
    <row r="60" ht="13.5">
      <c r="H60" s="3"/>
    </row>
  </sheetData>
  <sheetProtection/>
  <mergeCells count="42">
    <mergeCell ref="A11:B11"/>
    <mergeCell ref="A10:B10"/>
    <mergeCell ref="C4:D5"/>
    <mergeCell ref="E4:F5"/>
    <mergeCell ref="A9:B9"/>
    <mergeCell ref="A6:B6"/>
    <mergeCell ref="G4:H5"/>
    <mergeCell ref="M4:N5"/>
    <mergeCell ref="A7:B7"/>
    <mergeCell ref="A8:B8"/>
    <mergeCell ref="I4:J5"/>
    <mergeCell ref="K4:L5"/>
    <mergeCell ref="A4:B5"/>
    <mergeCell ref="A34:C34"/>
    <mergeCell ref="A12:B12"/>
    <mergeCell ref="A13:B13"/>
    <mergeCell ref="A14:B14"/>
    <mergeCell ref="A15:B15"/>
    <mergeCell ref="A35:C35"/>
    <mergeCell ref="A36:C36"/>
    <mergeCell ref="I23:K23"/>
    <mergeCell ref="I24:K24"/>
    <mergeCell ref="I25:K25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I31:K31"/>
    <mergeCell ref="I32:K32"/>
    <mergeCell ref="I33:N33"/>
    <mergeCell ref="I26:K26"/>
    <mergeCell ref="I27:K27"/>
    <mergeCell ref="I28:K28"/>
    <mergeCell ref="I29:K29"/>
    <mergeCell ref="I30:K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&amp;C-58-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C49" sqref="C49"/>
    </sheetView>
  </sheetViews>
  <sheetFormatPr defaultColWidth="6.625" defaultRowHeight="13.5"/>
  <cols>
    <col min="1" max="1" width="4.375" style="3" customWidth="1"/>
    <col min="2" max="2" width="13.75390625" style="34" customWidth="1"/>
    <col min="3" max="3" width="14.125" style="34" customWidth="1"/>
    <col min="4" max="4" width="5.875" style="34" customWidth="1"/>
    <col min="5" max="9" width="10.125" style="34" customWidth="1"/>
    <col min="10" max="16384" width="6.625" style="3" customWidth="1"/>
  </cols>
  <sheetData>
    <row r="1" spans="1:9" ht="17.25" customHeight="1" thickBot="1">
      <c r="A1" s="104" t="s">
        <v>2457</v>
      </c>
      <c r="B1" s="1"/>
      <c r="C1" s="37"/>
      <c r="D1" s="37"/>
      <c r="E1" s="37"/>
      <c r="F1" s="37"/>
      <c r="G1" s="37"/>
      <c r="H1" s="3197" t="s">
        <v>3337</v>
      </c>
      <c r="I1" s="3197"/>
    </row>
    <row r="2" spans="1:9" ht="16.5" customHeight="1">
      <c r="A2" s="3198" t="s">
        <v>886</v>
      </c>
      <c r="B2" s="3200" t="s">
        <v>887</v>
      </c>
      <c r="C2" s="1325"/>
      <c r="D2" s="1326"/>
      <c r="E2" s="3202" t="s">
        <v>888</v>
      </c>
      <c r="F2" s="3202"/>
      <c r="G2" s="3202"/>
      <c r="H2" s="3202"/>
      <c r="I2" s="3202"/>
    </row>
    <row r="3" spans="1:9" ht="16.5" customHeight="1" thickBot="1">
      <c r="A3" s="3199"/>
      <c r="B3" s="3201"/>
      <c r="C3" s="512" t="s">
        <v>889</v>
      </c>
      <c r="D3" s="513" t="s">
        <v>890</v>
      </c>
      <c r="E3" s="1327" t="s">
        <v>205</v>
      </c>
      <c r="F3" s="1328" t="s">
        <v>891</v>
      </c>
      <c r="G3" s="1328" t="s">
        <v>892</v>
      </c>
      <c r="H3" s="1328" t="s">
        <v>893</v>
      </c>
      <c r="I3" s="1329" t="s">
        <v>894</v>
      </c>
    </row>
    <row r="4" spans="1:12" ht="16.5" customHeight="1">
      <c r="A4" s="1330"/>
      <c r="B4" s="2264" t="s">
        <v>560</v>
      </c>
      <c r="C4" s="2265" t="s">
        <v>895</v>
      </c>
      <c r="D4" s="2266">
        <f aca="true" t="shared" si="0" ref="D4:I4">SUM(D5:D49)</f>
        <v>810</v>
      </c>
      <c r="E4" s="2267">
        <f t="shared" si="0"/>
        <v>634</v>
      </c>
      <c r="F4" s="2267">
        <f t="shared" si="0"/>
        <v>710</v>
      </c>
      <c r="G4" s="2268">
        <f t="shared" si="0"/>
        <v>687</v>
      </c>
      <c r="H4" s="2268">
        <f t="shared" si="0"/>
        <v>656</v>
      </c>
      <c r="I4" s="2268">
        <f t="shared" si="0"/>
        <v>620</v>
      </c>
      <c r="L4" s="35"/>
    </row>
    <row r="5" spans="1:9" ht="15.75" customHeight="1">
      <c r="A5" s="3203" t="s">
        <v>896</v>
      </c>
      <c r="B5" s="1290" t="s">
        <v>897</v>
      </c>
      <c r="C5" s="1331" t="s">
        <v>898</v>
      </c>
      <c r="D5" s="2263">
        <v>10</v>
      </c>
      <c r="E5" s="2269">
        <v>8</v>
      </c>
      <c r="F5" s="2270">
        <v>8</v>
      </c>
      <c r="G5" s="2270">
        <v>8</v>
      </c>
      <c r="H5" s="2270">
        <v>7</v>
      </c>
      <c r="I5" s="2270">
        <v>6</v>
      </c>
    </row>
    <row r="6" spans="1:9" ht="15.75" customHeight="1">
      <c r="A6" s="3204"/>
      <c r="B6" s="515" t="s">
        <v>899</v>
      </c>
      <c r="C6" s="518" t="s">
        <v>900</v>
      </c>
      <c r="D6" s="1332">
        <v>8</v>
      </c>
      <c r="E6" s="2271">
        <v>9</v>
      </c>
      <c r="F6" s="2272">
        <v>9</v>
      </c>
      <c r="G6" s="2272">
        <v>5</v>
      </c>
      <c r="H6" s="2272">
        <v>5</v>
      </c>
      <c r="I6" s="2272">
        <v>5</v>
      </c>
    </row>
    <row r="7" spans="1:9" ht="15.75" customHeight="1">
      <c r="A7" s="3204"/>
      <c r="B7" s="515" t="s">
        <v>901</v>
      </c>
      <c r="C7" s="518" t="s">
        <v>902</v>
      </c>
      <c r="D7" s="1332">
        <v>4</v>
      </c>
      <c r="E7" s="2271">
        <v>4</v>
      </c>
      <c r="F7" s="2272">
        <v>4</v>
      </c>
      <c r="G7" s="2272">
        <v>4</v>
      </c>
      <c r="H7" s="2272">
        <v>4</v>
      </c>
      <c r="I7" s="2272">
        <v>4</v>
      </c>
    </row>
    <row r="8" spans="1:9" ht="15.75" customHeight="1">
      <c r="A8" s="3204"/>
      <c r="B8" s="515" t="s">
        <v>903</v>
      </c>
      <c r="C8" s="518" t="s">
        <v>904</v>
      </c>
      <c r="D8" s="1332">
        <v>6</v>
      </c>
      <c r="E8" s="2271">
        <v>6</v>
      </c>
      <c r="F8" s="2272">
        <v>5</v>
      </c>
      <c r="G8" s="2272">
        <v>5</v>
      </c>
      <c r="H8" s="2272">
        <v>5</v>
      </c>
      <c r="I8" s="2272">
        <v>4</v>
      </c>
    </row>
    <row r="9" spans="1:9" ht="15.75" customHeight="1">
      <c r="A9" s="3204"/>
      <c r="B9" s="515" t="s">
        <v>905</v>
      </c>
      <c r="C9" s="518" t="s">
        <v>904</v>
      </c>
      <c r="D9" s="1332">
        <v>2</v>
      </c>
      <c r="E9" s="2271">
        <v>3</v>
      </c>
      <c r="F9" s="2272">
        <v>2</v>
      </c>
      <c r="G9" s="2272">
        <v>2</v>
      </c>
      <c r="H9" s="2272">
        <v>2</v>
      </c>
      <c r="I9" s="2272">
        <v>1</v>
      </c>
    </row>
    <row r="10" spans="1:9" ht="15.75" customHeight="1">
      <c r="A10" s="3204"/>
      <c r="B10" s="515" t="s">
        <v>906</v>
      </c>
      <c r="C10" s="518" t="s">
        <v>904</v>
      </c>
      <c r="D10" s="1332">
        <v>6</v>
      </c>
      <c r="E10" s="2271">
        <v>5</v>
      </c>
      <c r="F10" s="2272">
        <v>4</v>
      </c>
      <c r="G10" s="2272">
        <v>4</v>
      </c>
      <c r="H10" s="2272">
        <v>4</v>
      </c>
      <c r="I10" s="2272">
        <v>4</v>
      </c>
    </row>
    <row r="11" spans="1:9" ht="15.75" customHeight="1">
      <c r="A11" s="3204"/>
      <c r="B11" s="515" t="s">
        <v>907</v>
      </c>
      <c r="C11" s="518" t="s">
        <v>3446</v>
      </c>
      <c r="D11" s="1332">
        <v>30</v>
      </c>
      <c r="E11" s="2271">
        <v>30</v>
      </c>
      <c r="F11" s="2272">
        <v>30</v>
      </c>
      <c r="G11" s="2272">
        <v>29</v>
      </c>
      <c r="H11" s="2272">
        <v>30</v>
      </c>
      <c r="I11" s="2272">
        <v>30</v>
      </c>
    </row>
    <row r="12" spans="1:9" ht="15.75" customHeight="1">
      <c r="A12" s="3204"/>
      <c r="B12" s="515" t="s">
        <v>908</v>
      </c>
      <c r="C12" s="518" t="s">
        <v>909</v>
      </c>
      <c r="D12" s="1332">
        <v>10</v>
      </c>
      <c r="E12" s="2271">
        <v>8</v>
      </c>
      <c r="F12" s="2272">
        <v>7</v>
      </c>
      <c r="G12" s="2272">
        <v>6</v>
      </c>
      <c r="H12" s="2272">
        <v>6</v>
      </c>
      <c r="I12" s="2272">
        <v>6</v>
      </c>
    </row>
    <row r="13" spans="1:9" ht="15.75" customHeight="1">
      <c r="A13" s="3204"/>
      <c r="B13" s="515" t="s">
        <v>910</v>
      </c>
      <c r="C13" s="518" t="s">
        <v>911</v>
      </c>
      <c r="D13" s="1332">
        <v>45</v>
      </c>
      <c r="E13" s="2271">
        <v>39</v>
      </c>
      <c r="F13" s="2272">
        <v>37</v>
      </c>
      <c r="G13" s="2272">
        <v>33</v>
      </c>
      <c r="H13" s="2272">
        <v>29</v>
      </c>
      <c r="I13" s="2272">
        <v>25</v>
      </c>
    </row>
    <row r="14" spans="1:9" ht="15.75" customHeight="1">
      <c r="A14" s="3204"/>
      <c r="B14" s="515" t="s">
        <v>912</v>
      </c>
      <c r="C14" s="518" t="s">
        <v>913</v>
      </c>
      <c r="D14" s="1332">
        <v>10</v>
      </c>
      <c r="E14" s="2271">
        <v>8</v>
      </c>
      <c r="F14" s="2272">
        <v>8</v>
      </c>
      <c r="G14" s="2272">
        <v>7</v>
      </c>
      <c r="H14" s="2272">
        <v>6</v>
      </c>
      <c r="I14" s="2272">
        <v>6</v>
      </c>
    </row>
    <row r="15" spans="1:9" ht="15.75" customHeight="1">
      <c r="A15" s="3204"/>
      <c r="B15" s="515" t="s">
        <v>3078</v>
      </c>
      <c r="C15" s="518" t="s">
        <v>3445</v>
      </c>
      <c r="D15" s="1332">
        <v>12</v>
      </c>
      <c r="E15" s="2271">
        <v>8</v>
      </c>
      <c r="F15" s="2272">
        <v>8</v>
      </c>
      <c r="G15" s="2272">
        <v>8</v>
      </c>
      <c r="H15" s="2272">
        <v>6</v>
      </c>
      <c r="I15" s="2272">
        <v>6</v>
      </c>
    </row>
    <row r="16" spans="1:9" ht="15.75" customHeight="1">
      <c r="A16" s="3204"/>
      <c r="B16" s="515" t="s">
        <v>914</v>
      </c>
      <c r="C16" s="518" t="s">
        <v>915</v>
      </c>
      <c r="D16" s="1332">
        <v>48</v>
      </c>
      <c r="E16" s="2271">
        <v>44</v>
      </c>
      <c r="F16" s="2272">
        <v>47</v>
      </c>
      <c r="G16" s="2272">
        <v>45</v>
      </c>
      <c r="H16" s="2272">
        <v>46</v>
      </c>
      <c r="I16" s="2272">
        <v>40</v>
      </c>
    </row>
    <row r="17" spans="1:9" ht="15.75" customHeight="1">
      <c r="A17" s="3204"/>
      <c r="B17" s="515" t="s">
        <v>916</v>
      </c>
      <c r="C17" s="518" t="s">
        <v>917</v>
      </c>
      <c r="D17" s="1332">
        <v>2</v>
      </c>
      <c r="E17" s="2271">
        <v>2</v>
      </c>
      <c r="F17" s="2272">
        <v>2</v>
      </c>
      <c r="G17" s="2272">
        <v>2</v>
      </c>
      <c r="H17" s="2272">
        <v>2</v>
      </c>
      <c r="I17" s="2272">
        <v>2</v>
      </c>
    </row>
    <row r="18" spans="1:9" ht="15.75" customHeight="1">
      <c r="A18" s="3205"/>
      <c r="B18" s="516" t="s">
        <v>918</v>
      </c>
      <c r="C18" s="1333" t="s">
        <v>919</v>
      </c>
      <c r="D18" s="1334">
        <v>2</v>
      </c>
      <c r="E18" s="2271">
        <v>2</v>
      </c>
      <c r="F18" s="2272">
        <v>1</v>
      </c>
      <c r="G18" s="2272">
        <v>1</v>
      </c>
      <c r="H18" s="2272">
        <v>1</v>
      </c>
      <c r="I18" s="2272">
        <v>1</v>
      </c>
    </row>
    <row r="19" spans="1:9" ht="15.75" customHeight="1">
      <c r="A19" s="3195" t="s">
        <v>920</v>
      </c>
      <c r="B19" s="1290" t="s">
        <v>921</v>
      </c>
      <c r="C19" s="1331" t="s">
        <v>3447</v>
      </c>
      <c r="D19" s="1335">
        <v>16</v>
      </c>
      <c r="E19" s="2271" t="s">
        <v>261</v>
      </c>
      <c r="F19" s="2272">
        <v>16</v>
      </c>
      <c r="G19" s="2272">
        <v>16</v>
      </c>
      <c r="H19" s="2272">
        <v>16</v>
      </c>
      <c r="I19" s="2272">
        <v>15</v>
      </c>
    </row>
    <row r="20" spans="1:9" ht="15.75" customHeight="1">
      <c r="A20" s="3196"/>
      <c r="B20" s="515" t="s">
        <v>922</v>
      </c>
      <c r="C20" s="518" t="s">
        <v>3448</v>
      </c>
      <c r="D20" s="1332">
        <v>9</v>
      </c>
      <c r="E20" s="2271">
        <v>5</v>
      </c>
      <c r="F20" s="2272">
        <v>5</v>
      </c>
      <c r="G20" s="2272">
        <v>5</v>
      </c>
      <c r="H20" s="2272">
        <v>4</v>
      </c>
      <c r="I20" s="2272">
        <v>3</v>
      </c>
    </row>
    <row r="21" spans="1:9" ht="15.75" customHeight="1">
      <c r="A21" s="3196"/>
      <c r="B21" s="515" t="s">
        <v>923</v>
      </c>
      <c r="C21" s="518" t="s">
        <v>3449</v>
      </c>
      <c r="D21" s="1332">
        <v>24</v>
      </c>
      <c r="E21" s="2271">
        <v>22</v>
      </c>
      <c r="F21" s="2272">
        <v>19</v>
      </c>
      <c r="G21" s="2272">
        <v>16</v>
      </c>
      <c r="H21" s="2272">
        <v>16</v>
      </c>
      <c r="I21" s="2272">
        <v>14</v>
      </c>
    </row>
    <row r="22" spans="1:9" ht="15.75" customHeight="1">
      <c r="A22" s="3196"/>
      <c r="B22" s="515" t="s">
        <v>924</v>
      </c>
      <c r="C22" s="518" t="s">
        <v>3450</v>
      </c>
      <c r="D22" s="1332">
        <v>26</v>
      </c>
      <c r="E22" s="2271">
        <v>25</v>
      </c>
      <c r="F22" s="2272">
        <v>22</v>
      </c>
      <c r="G22" s="2272">
        <v>21</v>
      </c>
      <c r="H22" s="2272">
        <v>19</v>
      </c>
      <c r="I22" s="2272">
        <v>17</v>
      </c>
    </row>
    <row r="23" spans="1:9" ht="15.75" customHeight="1">
      <c r="A23" s="3196"/>
      <c r="B23" s="515" t="s">
        <v>925</v>
      </c>
      <c r="C23" s="518" t="s">
        <v>926</v>
      </c>
      <c r="D23" s="1332">
        <v>4</v>
      </c>
      <c r="E23" s="2271">
        <v>4</v>
      </c>
      <c r="F23" s="2272">
        <v>4</v>
      </c>
      <c r="G23" s="2272">
        <v>4</v>
      </c>
      <c r="H23" s="2272">
        <v>4</v>
      </c>
      <c r="I23" s="2272">
        <v>3</v>
      </c>
    </row>
    <row r="24" spans="1:9" ht="15.75" customHeight="1">
      <c r="A24" s="3196"/>
      <c r="B24" s="515" t="s">
        <v>927</v>
      </c>
      <c r="C24" s="518" t="s">
        <v>928</v>
      </c>
      <c r="D24" s="1332">
        <v>6</v>
      </c>
      <c r="E24" s="2271">
        <v>6</v>
      </c>
      <c r="F24" s="2272">
        <v>6</v>
      </c>
      <c r="G24" s="2272">
        <v>6</v>
      </c>
      <c r="H24" s="2272">
        <v>6</v>
      </c>
      <c r="I24" s="2272">
        <v>6</v>
      </c>
    </row>
    <row r="25" spans="1:9" ht="15.75" customHeight="1">
      <c r="A25" s="3196"/>
      <c r="B25" s="515" t="s">
        <v>929</v>
      </c>
      <c r="C25" s="518" t="s">
        <v>3451</v>
      </c>
      <c r="D25" s="1332">
        <v>29</v>
      </c>
      <c r="E25" s="2271">
        <v>26</v>
      </c>
      <c r="F25" s="2272">
        <v>25</v>
      </c>
      <c r="G25" s="2272">
        <v>22</v>
      </c>
      <c r="H25" s="2272">
        <v>21</v>
      </c>
      <c r="I25" s="2272">
        <v>21</v>
      </c>
    </row>
    <row r="26" spans="1:9" ht="15.75" customHeight="1">
      <c r="A26" s="3196"/>
      <c r="B26" s="517" t="s">
        <v>930</v>
      </c>
      <c r="C26" s="518" t="s">
        <v>931</v>
      </c>
      <c r="D26" s="1332">
        <v>10</v>
      </c>
      <c r="E26" s="2271">
        <v>10</v>
      </c>
      <c r="F26" s="2272">
        <v>10</v>
      </c>
      <c r="G26" s="2272">
        <v>9</v>
      </c>
      <c r="H26" s="2272">
        <v>8</v>
      </c>
      <c r="I26" s="2272">
        <v>8</v>
      </c>
    </row>
    <row r="27" spans="1:9" ht="15.75" customHeight="1">
      <c r="A27" s="3196"/>
      <c r="B27" s="515" t="s">
        <v>932</v>
      </c>
      <c r="C27" s="518" t="s">
        <v>933</v>
      </c>
      <c r="D27" s="1332">
        <v>30</v>
      </c>
      <c r="E27" s="2271">
        <v>30</v>
      </c>
      <c r="F27" s="2272">
        <v>29</v>
      </c>
      <c r="G27" s="2272">
        <v>30</v>
      </c>
      <c r="H27" s="2272">
        <v>29</v>
      </c>
      <c r="I27" s="2272">
        <v>28</v>
      </c>
    </row>
    <row r="28" spans="1:9" ht="15.75" customHeight="1">
      <c r="A28" s="3196"/>
      <c r="B28" s="515" t="s">
        <v>934</v>
      </c>
      <c r="C28" s="518" t="s">
        <v>3452</v>
      </c>
      <c r="D28" s="1332">
        <v>32</v>
      </c>
      <c r="E28" s="2271">
        <v>31</v>
      </c>
      <c r="F28" s="2272">
        <v>31</v>
      </c>
      <c r="G28" s="2272">
        <v>32</v>
      </c>
      <c r="H28" s="2272">
        <v>32</v>
      </c>
      <c r="I28" s="2272">
        <v>31</v>
      </c>
    </row>
    <row r="29" spans="1:9" ht="15.75" customHeight="1">
      <c r="A29" s="3206"/>
      <c r="B29" s="516" t="s">
        <v>935</v>
      </c>
      <c r="C29" s="1333" t="s">
        <v>936</v>
      </c>
      <c r="D29" s="1334">
        <v>8</v>
      </c>
      <c r="E29" s="2271">
        <v>8</v>
      </c>
      <c r="F29" s="2272">
        <v>7</v>
      </c>
      <c r="G29" s="2272">
        <v>8</v>
      </c>
      <c r="H29" s="2272">
        <v>8</v>
      </c>
      <c r="I29" s="2272">
        <v>7</v>
      </c>
    </row>
    <row r="30" spans="1:9" ht="15.75" customHeight="1">
      <c r="A30" s="3192" t="s">
        <v>937</v>
      </c>
      <c r="B30" s="515" t="s">
        <v>938</v>
      </c>
      <c r="C30" s="518" t="s">
        <v>939</v>
      </c>
      <c r="D30" s="1332">
        <v>29</v>
      </c>
      <c r="E30" s="2271">
        <v>24</v>
      </c>
      <c r="F30" s="2272">
        <v>23</v>
      </c>
      <c r="G30" s="2272">
        <v>22</v>
      </c>
      <c r="H30" s="2272">
        <v>20</v>
      </c>
      <c r="I30" s="2272">
        <v>19</v>
      </c>
    </row>
    <row r="31" spans="1:9" ht="15.75" customHeight="1">
      <c r="A31" s="3193"/>
      <c r="B31" s="515" t="s">
        <v>940</v>
      </c>
      <c r="C31" s="518" t="s">
        <v>3453</v>
      </c>
      <c r="D31" s="1332">
        <v>11</v>
      </c>
      <c r="E31" s="2271">
        <v>9</v>
      </c>
      <c r="F31" s="2272">
        <v>8</v>
      </c>
      <c r="G31" s="2272">
        <v>7</v>
      </c>
      <c r="H31" s="2272">
        <v>7</v>
      </c>
      <c r="I31" s="2272">
        <v>6</v>
      </c>
    </row>
    <row r="32" spans="1:9" ht="15.75" customHeight="1">
      <c r="A32" s="3193"/>
      <c r="B32" s="515" t="s">
        <v>941</v>
      </c>
      <c r="C32" s="518" t="s">
        <v>3454</v>
      </c>
      <c r="D32" s="1332">
        <v>7</v>
      </c>
      <c r="E32" s="2271">
        <v>2</v>
      </c>
      <c r="F32" s="2272">
        <v>2</v>
      </c>
      <c r="G32" s="2272">
        <v>2</v>
      </c>
      <c r="H32" s="2272">
        <v>2</v>
      </c>
      <c r="I32" s="2272">
        <v>2</v>
      </c>
    </row>
    <row r="33" spans="1:9" ht="15.75" customHeight="1">
      <c r="A33" s="3193"/>
      <c r="B33" s="515" t="s">
        <v>942</v>
      </c>
      <c r="C33" s="518" t="s">
        <v>943</v>
      </c>
      <c r="D33" s="1332">
        <v>3</v>
      </c>
      <c r="E33" s="2271">
        <v>2</v>
      </c>
      <c r="F33" s="2272">
        <v>2</v>
      </c>
      <c r="G33" s="2272">
        <v>2</v>
      </c>
      <c r="H33" s="2272">
        <v>2</v>
      </c>
      <c r="I33" s="2272">
        <v>2</v>
      </c>
    </row>
    <row r="34" spans="1:9" ht="15.75" customHeight="1">
      <c r="A34" s="3193"/>
      <c r="B34" s="515" t="s">
        <v>944</v>
      </c>
      <c r="C34" s="518" t="s">
        <v>3455</v>
      </c>
      <c r="D34" s="1332">
        <v>10</v>
      </c>
      <c r="E34" s="2271">
        <v>10</v>
      </c>
      <c r="F34" s="2272">
        <v>10</v>
      </c>
      <c r="G34" s="2272">
        <v>10</v>
      </c>
      <c r="H34" s="2272">
        <v>9</v>
      </c>
      <c r="I34" s="2272">
        <v>10</v>
      </c>
    </row>
    <row r="35" spans="1:9" ht="15.75" customHeight="1">
      <c r="A35" s="3194"/>
      <c r="B35" s="515" t="s">
        <v>945</v>
      </c>
      <c r="C35" s="518" t="s">
        <v>3456</v>
      </c>
      <c r="D35" s="1332">
        <v>8</v>
      </c>
      <c r="E35" s="2271">
        <v>6</v>
      </c>
      <c r="F35" s="2272">
        <v>6</v>
      </c>
      <c r="G35" s="2272">
        <v>6</v>
      </c>
      <c r="H35" s="2272">
        <v>5</v>
      </c>
      <c r="I35" s="2272">
        <v>4</v>
      </c>
    </row>
    <row r="36" spans="1:9" ht="15.75" customHeight="1">
      <c r="A36" s="3195" t="s">
        <v>946</v>
      </c>
      <c r="B36" s="1290" t="s">
        <v>947</v>
      </c>
      <c r="C36" s="1331" t="s">
        <v>3459</v>
      </c>
      <c r="D36" s="1335">
        <v>50</v>
      </c>
      <c r="E36" s="2271">
        <v>50</v>
      </c>
      <c r="F36" s="2272">
        <v>48</v>
      </c>
      <c r="G36" s="2272">
        <v>49</v>
      </c>
      <c r="H36" s="2272">
        <v>50</v>
      </c>
      <c r="I36" s="2272">
        <v>50</v>
      </c>
    </row>
    <row r="37" spans="1:9" ht="15.75" customHeight="1">
      <c r="A37" s="3196"/>
      <c r="B37" s="515" t="s">
        <v>948</v>
      </c>
      <c r="C37" s="518" t="s">
        <v>936</v>
      </c>
      <c r="D37" s="1332">
        <v>24</v>
      </c>
      <c r="E37" s="2271">
        <v>23</v>
      </c>
      <c r="F37" s="2272">
        <v>24</v>
      </c>
      <c r="G37" s="2272">
        <v>24</v>
      </c>
      <c r="H37" s="2272">
        <v>23</v>
      </c>
      <c r="I37" s="2272">
        <v>22</v>
      </c>
    </row>
    <row r="38" spans="1:9" ht="15.75" customHeight="1">
      <c r="A38" s="3196"/>
      <c r="B38" s="515" t="s">
        <v>949</v>
      </c>
      <c r="C38" s="518" t="s">
        <v>3457</v>
      </c>
      <c r="D38" s="1332">
        <v>25</v>
      </c>
      <c r="E38" s="2271">
        <v>25</v>
      </c>
      <c r="F38" s="2272">
        <v>23</v>
      </c>
      <c r="G38" s="2272">
        <v>23</v>
      </c>
      <c r="H38" s="2272">
        <v>18</v>
      </c>
      <c r="I38" s="2272">
        <v>17</v>
      </c>
    </row>
    <row r="39" spans="1:9" ht="15.75" customHeight="1">
      <c r="A39" s="3196"/>
      <c r="B39" s="515" t="s">
        <v>950</v>
      </c>
      <c r="C39" s="518" t="s">
        <v>951</v>
      </c>
      <c r="D39" s="1332">
        <v>10</v>
      </c>
      <c r="E39" s="2271">
        <v>10</v>
      </c>
      <c r="F39" s="2272">
        <v>10</v>
      </c>
      <c r="G39" s="2272">
        <v>9</v>
      </c>
      <c r="H39" s="2272">
        <v>8</v>
      </c>
      <c r="I39" s="2272">
        <v>10</v>
      </c>
    </row>
    <row r="40" spans="1:9" ht="15.75" customHeight="1">
      <c r="A40" s="3196"/>
      <c r="B40" s="515" t="s">
        <v>952</v>
      </c>
      <c r="C40" s="518" t="s">
        <v>953</v>
      </c>
      <c r="D40" s="1332">
        <v>78</v>
      </c>
      <c r="E40" s="2273" t="s">
        <v>954</v>
      </c>
      <c r="F40" s="2272">
        <v>78</v>
      </c>
      <c r="G40" s="2272">
        <v>78</v>
      </c>
      <c r="H40" s="2272">
        <v>76</v>
      </c>
      <c r="I40" s="2272">
        <v>75</v>
      </c>
    </row>
    <row r="41" spans="1:9" ht="15.75" customHeight="1">
      <c r="A41" s="3196"/>
      <c r="B41" s="515" t="s">
        <v>955</v>
      </c>
      <c r="C41" s="518" t="s">
        <v>3460</v>
      </c>
      <c r="D41" s="1332">
        <v>13</v>
      </c>
      <c r="E41" s="2271">
        <v>1</v>
      </c>
      <c r="F41" s="2272">
        <v>1</v>
      </c>
      <c r="G41" s="2272">
        <v>1</v>
      </c>
      <c r="H41" s="2272">
        <v>1</v>
      </c>
      <c r="I41" s="2272">
        <v>1</v>
      </c>
    </row>
    <row r="42" spans="1:9" ht="15.75" customHeight="1">
      <c r="A42" s="3192" t="s">
        <v>956</v>
      </c>
      <c r="B42" s="1290" t="s">
        <v>957</v>
      </c>
      <c r="C42" s="1331" t="s">
        <v>898</v>
      </c>
      <c r="D42" s="1335">
        <v>16</v>
      </c>
      <c r="E42" s="2271">
        <v>8</v>
      </c>
      <c r="F42" s="2272">
        <v>8</v>
      </c>
      <c r="G42" s="2272">
        <v>8</v>
      </c>
      <c r="H42" s="2272">
        <v>7</v>
      </c>
      <c r="I42" s="2272">
        <v>7</v>
      </c>
    </row>
    <row r="43" spans="1:9" ht="15.75" customHeight="1">
      <c r="A43" s="3193"/>
      <c r="B43" s="515" t="s">
        <v>958</v>
      </c>
      <c r="C43" s="518" t="s">
        <v>959</v>
      </c>
      <c r="D43" s="1332">
        <v>14</v>
      </c>
      <c r="E43" s="2271">
        <v>9</v>
      </c>
      <c r="F43" s="2272">
        <v>9</v>
      </c>
      <c r="G43" s="2272">
        <v>9</v>
      </c>
      <c r="H43" s="2272">
        <v>9</v>
      </c>
      <c r="I43" s="2272">
        <v>6</v>
      </c>
    </row>
    <row r="44" spans="1:9" ht="15.75" customHeight="1">
      <c r="A44" s="3193"/>
      <c r="B44" s="515" t="s">
        <v>960</v>
      </c>
      <c r="C44" s="518" t="s">
        <v>961</v>
      </c>
      <c r="D44" s="1332">
        <v>32</v>
      </c>
      <c r="E44" s="2271">
        <v>24</v>
      </c>
      <c r="F44" s="2272">
        <v>23</v>
      </c>
      <c r="G44" s="2272">
        <v>21</v>
      </c>
      <c r="H44" s="2272">
        <v>21</v>
      </c>
      <c r="I44" s="2272">
        <v>17</v>
      </c>
    </row>
    <row r="45" spans="1:9" ht="15.75" customHeight="1">
      <c r="A45" s="3193"/>
      <c r="B45" s="515" t="s">
        <v>962</v>
      </c>
      <c r="C45" s="518" t="s">
        <v>963</v>
      </c>
      <c r="D45" s="1332">
        <v>19</v>
      </c>
      <c r="E45" s="2271">
        <v>19</v>
      </c>
      <c r="F45" s="2272">
        <v>17</v>
      </c>
      <c r="G45" s="2272">
        <v>17</v>
      </c>
      <c r="H45" s="2272">
        <v>12</v>
      </c>
      <c r="I45" s="2272">
        <v>12</v>
      </c>
    </row>
    <row r="46" spans="1:9" ht="15.75" customHeight="1">
      <c r="A46" s="3193"/>
      <c r="B46" s="1337" t="s">
        <v>964</v>
      </c>
      <c r="C46" s="1338" t="s">
        <v>3461</v>
      </c>
      <c r="D46" s="1332">
        <v>54</v>
      </c>
      <c r="E46" s="2271">
        <v>53</v>
      </c>
      <c r="F46" s="2272">
        <v>54</v>
      </c>
      <c r="G46" s="2272">
        <v>53</v>
      </c>
      <c r="H46" s="2272">
        <v>53</v>
      </c>
      <c r="I46" s="2272">
        <v>52</v>
      </c>
    </row>
    <row r="47" spans="1:9" ht="15.75" customHeight="1">
      <c r="A47" s="3193"/>
      <c r="B47" s="517" t="s">
        <v>965</v>
      </c>
      <c r="C47" s="518" t="s">
        <v>966</v>
      </c>
      <c r="D47" s="1332">
        <v>4</v>
      </c>
      <c r="E47" s="2271">
        <v>4</v>
      </c>
      <c r="F47" s="2272">
        <v>4</v>
      </c>
      <c r="G47" s="2272">
        <v>4</v>
      </c>
      <c r="H47" s="2272">
        <v>4</v>
      </c>
      <c r="I47" s="2272">
        <v>2</v>
      </c>
    </row>
    <row r="48" spans="1:9" ht="15.75" customHeight="1">
      <c r="A48" s="3193"/>
      <c r="B48" s="517" t="s">
        <v>967</v>
      </c>
      <c r="C48" s="518" t="s">
        <v>3458</v>
      </c>
      <c r="D48" s="1332">
        <v>6</v>
      </c>
      <c r="E48" s="2271">
        <v>5</v>
      </c>
      <c r="F48" s="2272">
        <v>6</v>
      </c>
      <c r="G48" s="2272">
        <v>6</v>
      </c>
      <c r="H48" s="2272">
        <v>5</v>
      </c>
      <c r="I48" s="2272">
        <v>6</v>
      </c>
    </row>
    <row r="49" spans="1:9" ht="15.75" customHeight="1" thickBot="1">
      <c r="A49" s="3193"/>
      <c r="B49" s="517" t="s">
        <v>968</v>
      </c>
      <c r="C49" s="1336" t="s">
        <v>969</v>
      </c>
      <c r="D49" s="1332">
        <v>8</v>
      </c>
      <c r="E49" s="2274">
        <v>7</v>
      </c>
      <c r="F49" s="2275">
        <v>8</v>
      </c>
      <c r="G49" s="2275">
        <v>8</v>
      </c>
      <c r="H49" s="2275">
        <v>8</v>
      </c>
      <c r="I49" s="2275">
        <v>7</v>
      </c>
    </row>
    <row r="50" spans="1:9" ht="12">
      <c r="A50" s="1288"/>
      <c r="B50" s="1263"/>
      <c r="C50" s="1263"/>
      <c r="D50" s="1263"/>
      <c r="E50" s="1263"/>
      <c r="F50" s="1263"/>
      <c r="G50" s="1263"/>
      <c r="H50" s="1263"/>
      <c r="I50" s="1829" t="s">
        <v>2458</v>
      </c>
    </row>
  </sheetData>
  <sheetProtection/>
  <mergeCells count="9">
    <mergeCell ref="A30:A35"/>
    <mergeCell ref="A36:A41"/>
    <mergeCell ref="A42:A49"/>
    <mergeCell ref="H1:I1"/>
    <mergeCell ref="A2:A3"/>
    <mergeCell ref="B2:B3"/>
    <mergeCell ref="E2:I2"/>
    <mergeCell ref="A5:A18"/>
    <mergeCell ref="A19:A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&amp;C-60-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">
      <selection activeCell="I41" sqref="I41"/>
    </sheetView>
  </sheetViews>
  <sheetFormatPr defaultColWidth="6.625" defaultRowHeight="21.75" customHeight="1"/>
  <cols>
    <col min="1" max="1" width="22.50390625" style="717" customWidth="1"/>
    <col min="2" max="5" width="7.00390625" style="717" customWidth="1"/>
    <col min="6" max="7" width="7.00390625" style="719" customWidth="1"/>
    <col min="8" max="11" width="7.00390625" style="717" customWidth="1"/>
    <col min="12" max="12" width="5.00390625" style="717" customWidth="1"/>
    <col min="13" max="17" width="5.00390625" style="719" customWidth="1"/>
    <col min="18" max="16384" width="6.625" style="719" customWidth="1"/>
  </cols>
  <sheetData>
    <row r="1" spans="1:12" ht="21.75" customHeight="1">
      <c r="A1" s="1296" t="s">
        <v>2499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</row>
    <row r="2" spans="1:12" ht="21.75" customHeight="1">
      <c r="A2" s="1296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</row>
    <row r="3" spans="2:12" ht="21.75" customHeight="1" thickBot="1">
      <c r="B3" s="1372"/>
      <c r="C3" s="1373"/>
      <c r="D3" s="1373"/>
      <c r="E3" s="1373"/>
      <c r="F3" s="1373"/>
      <c r="G3" s="1374" t="s">
        <v>3339</v>
      </c>
      <c r="H3" s="1300"/>
      <c r="I3" s="1300"/>
      <c r="J3" s="1300"/>
      <c r="K3" s="1300"/>
      <c r="L3" s="988"/>
    </row>
    <row r="4" spans="1:12" ht="21.75" customHeight="1">
      <c r="A4" s="1298" t="s">
        <v>2459</v>
      </c>
      <c r="B4" s="2688" t="s">
        <v>2460</v>
      </c>
      <c r="C4" s="3221"/>
      <c r="D4" s="2609" t="s">
        <v>2461</v>
      </c>
      <c r="E4" s="2735"/>
      <c r="F4" s="3214" t="s">
        <v>2501</v>
      </c>
      <c r="G4" s="3215"/>
      <c r="H4" s="1300"/>
      <c r="I4" s="1300"/>
      <c r="J4" s="2627"/>
      <c r="K4" s="3207"/>
      <c r="L4" s="1299"/>
    </row>
    <row r="5" spans="1:12" ht="21.75" customHeight="1" thickBot="1">
      <c r="A5" s="1307" t="s">
        <v>2462</v>
      </c>
      <c r="B5" s="3222"/>
      <c r="C5" s="3223"/>
      <c r="D5" s="3224"/>
      <c r="E5" s="2737"/>
      <c r="F5" s="3216"/>
      <c r="G5" s="3217"/>
      <c r="H5" s="2627"/>
      <c r="I5" s="3207"/>
      <c r="J5" s="2627"/>
      <c r="K5" s="3207"/>
      <c r="L5" s="1299"/>
    </row>
    <row r="6" spans="1:12" ht="21.75" customHeight="1">
      <c r="A6" s="1359" t="s">
        <v>2463</v>
      </c>
      <c r="B6" s="3218">
        <v>19486</v>
      </c>
      <c r="C6" s="2714"/>
      <c r="D6" s="3219">
        <v>51353</v>
      </c>
      <c r="E6" s="3219"/>
      <c r="F6" s="3220">
        <v>2.6353792466</v>
      </c>
      <c r="G6" s="3220"/>
      <c r="H6" s="3208"/>
      <c r="I6" s="3208"/>
      <c r="J6" s="3208"/>
      <c r="K6" s="3209"/>
      <c r="L6" s="1303"/>
    </row>
    <row r="7" spans="1:12" ht="21.75" customHeight="1">
      <c r="A7" s="1303" t="s">
        <v>2464</v>
      </c>
      <c r="B7" s="3210">
        <v>19336</v>
      </c>
      <c r="C7" s="3211"/>
      <c r="D7" s="3212">
        <v>50996</v>
      </c>
      <c r="E7" s="3212"/>
      <c r="F7" s="3213">
        <v>2.6373603641</v>
      </c>
      <c r="G7" s="3213"/>
      <c r="H7" s="3208"/>
      <c r="I7" s="3208"/>
      <c r="J7" s="3208"/>
      <c r="K7" s="3209"/>
      <c r="L7" s="1360"/>
    </row>
    <row r="8" spans="1:12" ht="21.75" customHeight="1">
      <c r="A8" s="1303" t="s">
        <v>2465</v>
      </c>
      <c r="B8" s="3210">
        <v>15422</v>
      </c>
      <c r="C8" s="3211"/>
      <c r="D8" s="3212">
        <v>43924</v>
      </c>
      <c r="E8" s="3212"/>
      <c r="F8" s="3213">
        <v>2.8481390222</v>
      </c>
      <c r="G8" s="3213"/>
      <c r="H8" s="3208"/>
      <c r="I8" s="3208"/>
      <c r="J8" s="3208"/>
      <c r="K8" s="3209"/>
      <c r="L8" s="1303"/>
    </row>
    <row r="9" spans="1:12" ht="12.75" customHeight="1">
      <c r="A9" s="1303" t="s">
        <v>2466</v>
      </c>
      <c r="B9" s="3225">
        <v>821</v>
      </c>
      <c r="C9" s="3211"/>
      <c r="D9" s="3212">
        <v>2091</v>
      </c>
      <c r="E9" s="3211"/>
      <c r="F9" s="3213">
        <v>2.5468940317</v>
      </c>
      <c r="G9" s="3228"/>
      <c r="H9" s="3208"/>
      <c r="I9" s="3229"/>
      <c r="J9" s="3208"/>
      <c r="K9" s="3209"/>
      <c r="L9" s="2738"/>
    </row>
    <row r="10" spans="1:12" ht="12.75" customHeight="1">
      <c r="A10" s="1303" t="s">
        <v>2467</v>
      </c>
      <c r="B10" s="3226"/>
      <c r="C10" s="3211"/>
      <c r="D10" s="3227"/>
      <c r="E10" s="3211"/>
      <c r="F10" s="3213"/>
      <c r="G10" s="3228"/>
      <c r="H10" s="3208"/>
      <c r="I10" s="3229"/>
      <c r="J10" s="3229"/>
      <c r="K10" s="3229"/>
      <c r="L10" s="2738"/>
    </row>
    <row r="11" spans="1:12" ht="21.75" customHeight="1">
      <c r="A11" s="1303" t="s">
        <v>2468</v>
      </c>
      <c r="B11" s="3210">
        <v>2890</v>
      </c>
      <c r="C11" s="3211"/>
      <c r="D11" s="3212">
        <v>4612</v>
      </c>
      <c r="E11" s="3212"/>
      <c r="F11" s="3213">
        <v>1.5958477509</v>
      </c>
      <c r="G11" s="3213"/>
      <c r="H11" s="3208"/>
      <c r="I11" s="3208"/>
      <c r="J11" s="3208"/>
      <c r="K11" s="3209"/>
      <c r="L11" s="1303"/>
    </row>
    <row r="12" spans="1:14" ht="21.75" customHeight="1">
      <c r="A12" s="1303" t="s">
        <v>2469</v>
      </c>
      <c r="B12" s="3225">
        <v>203</v>
      </c>
      <c r="C12" s="3211"/>
      <c r="D12" s="3212">
        <v>369</v>
      </c>
      <c r="E12" s="3212"/>
      <c r="F12" s="3213">
        <v>1.8177339901</v>
      </c>
      <c r="G12" s="3213"/>
      <c r="H12" s="3208"/>
      <c r="I12" s="3208"/>
      <c r="J12" s="3208"/>
      <c r="K12" s="3209"/>
      <c r="L12" s="1303"/>
      <c r="N12" s="678"/>
    </row>
    <row r="13" spans="1:12" ht="21.75" customHeight="1">
      <c r="A13" s="1303" t="s">
        <v>2470</v>
      </c>
      <c r="B13" s="3225">
        <v>150</v>
      </c>
      <c r="C13" s="3211"/>
      <c r="D13" s="2738">
        <v>357</v>
      </c>
      <c r="E13" s="2738"/>
      <c r="F13" s="3213">
        <v>2.38</v>
      </c>
      <c r="G13" s="3213"/>
      <c r="H13" s="3208"/>
      <c r="I13" s="3208"/>
      <c r="J13" s="3208"/>
      <c r="K13" s="3209"/>
      <c r="L13" s="1360"/>
    </row>
    <row r="14" spans="1:12" ht="21.75" customHeight="1" thickBot="1">
      <c r="A14" s="1361" t="s">
        <v>2471</v>
      </c>
      <c r="B14" s="3231">
        <v>176</v>
      </c>
      <c r="C14" s="3232"/>
      <c r="D14" s="3233">
        <v>234</v>
      </c>
      <c r="E14" s="3233"/>
      <c r="F14" s="3234">
        <v>1.33</v>
      </c>
      <c r="G14" s="3234"/>
      <c r="H14" s="3230"/>
      <c r="I14" s="3230"/>
      <c r="J14" s="3230"/>
      <c r="K14" s="3230"/>
      <c r="L14" s="720"/>
    </row>
    <row r="15" spans="1:12" ht="21.75" customHeight="1">
      <c r="A15" s="717" t="s">
        <v>3338</v>
      </c>
      <c r="B15" s="1362"/>
      <c r="C15" s="683"/>
      <c r="D15" s="683"/>
      <c r="E15" s="683"/>
      <c r="F15" s="1201"/>
      <c r="G15" s="1925"/>
      <c r="H15" s="1300"/>
      <c r="I15" s="1300"/>
      <c r="J15" s="1300"/>
      <c r="K15" s="1300"/>
      <c r="L15" s="988"/>
    </row>
    <row r="16" spans="2:12" ht="21.75" customHeight="1">
      <c r="B16" s="683"/>
      <c r="C16" s="683"/>
      <c r="D16" s="683"/>
      <c r="E16" s="683"/>
      <c r="F16" s="683"/>
      <c r="G16" s="1201" t="s">
        <v>3283</v>
      </c>
      <c r="H16" s="683"/>
      <c r="I16" s="683"/>
      <c r="J16" s="988"/>
      <c r="K16" s="683"/>
      <c r="L16" s="988"/>
    </row>
    <row r="17" spans="2:12" ht="21.75" customHeight="1">
      <c r="B17" s="683"/>
      <c r="C17" s="683"/>
      <c r="D17" s="683"/>
      <c r="E17" s="683"/>
      <c r="F17" s="683"/>
      <c r="G17" s="683"/>
      <c r="H17" s="683"/>
      <c r="I17" s="683"/>
      <c r="J17" s="988"/>
      <c r="K17" s="683"/>
      <c r="L17" s="988"/>
    </row>
    <row r="18" ht="8.25" customHeight="1"/>
    <row r="19" spans="1:12" ht="21.75" customHeight="1">
      <c r="A19" s="1296" t="s">
        <v>2500</v>
      </c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</row>
    <row r="20" spans="1:12" ht="21.75" customHeight="1">
      <c r="A20" s="1296"/>
      <c r="B20" s="718"/>
      <c r="C20" s="718"/>
      <c r="D20" s="718"/>
      <c r="E20" s="718"/>
      <c r="F20" s="718"/>
      <c r="G20" s="718"/>
      <c r="H20" s="718"/>
      <c r="I20" s="718"/>
      <c r="J20" s="718"/>
      <c r="K20" s="718"/>
      <c r="L20" s="718"/>
    </row>
    <row r="21" spans="2:11" ht="21.75" customHeight="1" thickBot="1">
      <c r="B21" s="720"/>
      <c r="C21" s="720"/>
      <c r="D21" s="720"/>
      <c r="E21" s="720"/>
      <c r="F21" s="720"/>
      <c r="G21" s="720"/>
      <c r="H21" s="720"/>
      <c r="I21" s="720"/>
      <c r="J21" s="848" t="s">
        <v>2472</v>
      </c>
      <c r="K21" s="720"/>
    </row>
    <row r="22" spans="1:13" ht="13.5" customHeight="1">
      <c r="A22" s="2604" t="s">
        <v>2473</v>
      </c>
      <c r="B22" s="3235" t="s">
        <v>69</v>
      </c>
      <c r="C22" s="3238" t="s">
        <v>2474</v>
      </c>
      <c r="D22" s="1363" t="s">
        <v>2475</v>
      </c>
      <c r="E22" s="1364" t="s">
        <v>2476</v>
      </c>
      <c r="F22" s="1363" t="s">
        <v>2477</v>
      </c>
      <c r="G22" s="1363" t="s">
        <v>2478</v>
      </c>
      <c r="H22" s="1363" t="s">
        <v>2479</v>
      </c>
      <c r="I22" s="1363" t="s">
        <v>2480</v>
      </c>
      <c r="J22" s="1365" t="s">
        <v>2481</v>
      </c>
      <c r="K22" s="1299"/>
      <c r="L22" s="1299"/>
      <c r="M22" s="1310"/>
    </row>
    <row r="23" spans="1:13" ht="12" customHeight="1">
      <c r="A23" s="2627"/>
      <c r="B23" s="3236"/>
      <c r="C23" s="3239"/>
      <c r="D23" s="1366" t="s">
        <v>2482</v>
      </c>
      <c r="E23" s="1366" t="s">
        <v>2482</v>
      </c>
      <c r="F23" s="1366" t="s">
        <v>2482</v>
      </c>
      <c r="G23" s="1366" t="s">
        <v>2482</v>
      </c>
      <c r="H23" s="1366" t="s">
        <v>2482</v>
      </c>
      <c r="I23" s="1366" t="s">
        <v>2482</v>
      </c>
      <c r="J23" s="1367" t="s">
        <v>2482</v>
      </c>
      <c r="K23" s="1299"/>
      <c r="L23" s="1299"/>
      <c r="M23" s="1310"/>
    </row>
    <row r="24" spans="1:13" ht="13.5" customHeight="1" thickBot="1">
      <c r="A24" s="2683"/>
      <c r="B24" s="3237"/>
      <c r="C24" s="3240"/>
      <c r="D24" s="1368" t="s">
        <v>2483</v>
      </c>
      <c r="E24" s="1368" t="s">
        <v>2484</v>
      </c>
      <c r="F24" s="1369" t="s">
        <v>2485</v>
      </c>
      <c r="G24" s="1369" t="s">
        <v>2486</v>
      </c>
      <c r="H24" s="1369" t="s">
        <v>2487</v>
      </c>
      <c r="I24" s="1369" t="s">
        <v>2488</v>
      </c>
      <c r="J24" s="3241" t="s">
        <v>2977</v>
      </c>
      <c r="K24" s="3242"/>
      <c r="L24" s="1299"/>
      <c r="M24" s="1310"/>
    </row>
    <row r="25" spans="1:12" ht="21.75" customHeight="1">
      <c r="A25" s="921" t="s">
        <v>2489</v>
      </c>
      <c r="B25" s="1375">
        <v>19370</v>
      </c>
      <c r="C25" s="1376">
        <v>2130</v>
      </c>
      <c r="D25" s="1376">
        <v>2050</v>
      </c>
      <c r="E25" s="1376">
        <v>3510</v>
      </c>
      <c r="F25" s="1376">
        <v>3610</v>
      </c>
      <c r="G25" s="1376">
        <v>2980</v>
      </c>
      <c r="H25" s="1376">
        <v>2080</v>
      </c>
      <c r="I25" s="1376">
        <v>1430</v>
      </c>
      <c r="J25" s="1377">
        <v>570</v>
      </c>
      <c r="K25" s="788"/>
      <c r="L25" s="788"/>
    </row>
    <row r="26" spans="1:12" ht="21.75" customHeight="1">
      <c r="A26" s="1304" t="s">
        <v>2490</v>
      </c>
      <c r="B26" s="1378"/>
      <c r="C26" s="1379"/>
      <c r="D26" s="1379"/>
      <c r="E26" s="1379"/>
      <c r="F26" s="1380"/>
      <c r="G26" s="1380"/>
      <c r="H26" s="1379"/>
      <c r="I26" s="1379"/>
      <c r="J26" s="1379"/>
      <c r="K26" s="757"/>
      <c r="L26" s="1303"/>
    </row>
    <row r="27" spans="1:12" ht="21.75" customHeight="1">
      <c r="A27" s="1303" t="s">
        <v>2491</v>
      </c>
      <c r="B27" s="1381">
        <v>18840</v>
      </c>
      <c r="C27" s="1377">
        <v>2010</v>
      </c>
      <c r="D27" s="1377">
        <v>1980</v>
      </c>
      <c r="E27" s="1377">
        <v>3380</v>
      </c>
      <c r="F27" s="1377">
        <v>3510</v>
      </c>
      <c r="G27" s="1377">
        <v>2950</v>
      </c>
      <c r="H27" s="1377">
        <v>2060</v>
      </c>
      <c r="I27" s="1377">
        <v>1380</v>
      </c>
      <c r="J27" s="1377">
        <v>550</v>
      </c>
      <c r="K27" s="788"/>
      <c r="L27" s="788"/>
    </row>
    <row r="28" spans="1:12" ht="21.75" customHeight="1">
      <c r="A28" s="1303" t="s">
        <v>2492</v>
      </c>
      <c r="B28" s="1381">
        <v>530</v>
      </c>
      <c r="C28" s="1377">
        <v>120</v>
      </c>
      <c r="D28" s="1379">
        <v>70</v>
      </c>
      <c r="E28" s="1379">
        <v>130</v>
      </c>
      <c r="F28" s="1380">
        <v>100</v>
      </c>
      <c r="G28" s="1380">
        <v>30</v>
      </c>
      <c r="H28" s="1379">
        <v>10</v>
      </c>
      <c r="I28" s="1379">
        <v>50</v>
      </c>
      <c r="J28" s="1379">
        <v>20</v>
      </c>
      <c r="K28" s="757"/>
      <c r="L28" s="1303"/>
    </row>
    <row r="29" spans="1:12" ht="21.75" customHeight="1">
      <c r="A29" s="1304" t="s">
        <v>2493</v>
      </c>
      <c r="B29" s="1378"/>
      <c r="C29" s="1379"/>
      <c r="D29" s="1379"/>
      <c r="E29" s="1379"/>
      <c r="F29" s="1380"/>
      <c r="G29" s="1380"/>
      <c r="H29" s="1379"/>
      <c r="I29" s="1379"/>
      <c r="J29" s="1379"/>
      <c r="K29" s="757"/>
      <c r="L29" s="1303"/>
    </row>
    <row r="30" spans="1:12" ht="21.75" customHeight="1">
      <c r="A30" s="1303" t="s">
        <v>2494</v>
      </c>
      <c r="B30" s="1381">
        <v>11730</v>
      </c>
      <c r="C30" s="1377">
        <v>1960</v>
      </c>
      <c r="D30" s="1377">
        <v>1570</v>
      </c>
      <c r="E30" s="1377">
        <v>2810</v>
      </c>
      <c r="F30" s="1377">
        <v>2200</v>
      </c>
      <c r="G30" s="1377">
        <v>1260</v>
      </c>
      <c r="H30" s="1377">
        <v>780</v>
      </c>
      <c r="I30" s="1377">
        <v>710</v>
      </c>
      <c r="J30" s="1377">
        <v>210</v>
      </c>
      <c r="K30" s="757"/>
      <c r="L30" s="1303"/>
    </row>
    <row r="31" spans="1:12" ht="21.75" customHeight="1">
      <c r="A31" s="1303" t="s">
        <v>2495</v>
      </c>
      <c r="B31" s="1381">
        <v>3830</v>
      </c>
      <c r="C31" s="1377">
        <v>140</v>
      </c>
      <c r="D31" s="1377">
        <v>280</v>
      </c>
      <c r="E31" s="1377">
        <v>440</v>
      </c>
      <c r="F31" s="1377">
        <v>460</v>
      </c>
      <c r="G31" s="1377">
        <v>620</v>
      </c>
      <c r="H31" s="1377">
        <v>840</v>
      </c>
      <c r="I31" s="1377">
        <v>470</v>
      </c>
      <c r="J31" s="1377">
        <v>350</v>
      </c>
      <c r="K31" s="757"/>
      <c r="L31" s="1303"/>
    </row>
    <row r="32" spans="1:12" ht="21.75" customHeight="1">
      <c r="A32" s="1143" t="s">
        <v>2496</v>
      </c>
      <c r="B32" s="1381">
        <v>3470</v>
      </c>
      <c r="C32" s="1377">
        <v>10</v>
      </c>
      <c r="D32" s="1377">
        <v>190</v>
      </c>
      <c r="E32" s="1377">
        <v>230</v>
      </c>
      <c r="F32" s="1377">
        <v>900</v>
      </c>
      <c r="G32" s="1377">
        <v>990</v>
      </c>
      <c r="H32" s="1377">
        <v>400</v>
      </c>
      <c r="I32" s="1377">
        <v>190</v>
      </c>
      <c r="J32" s="1377">
        <v>10</v>
      </c>
      <c r="K32" s="757"/>
      <c r="L32" s="1303"/>
    </row>
    <row r="33" spans="1:12" ht="21.75" customHeight="1">
      <c r="A33" s="1303" t="s">
        <v>2497</v>
      </c>
      <c r="B33" s="1381">
        <v>330</v>
      </c>
      <c r="C33" s="1377">
        <v>10</v>
      </c>
      <c r="D33" s="1379">
        <v>10</v>
      </c>
      <c r="E33" s="1379">
        <v>30</v>
      </c>
      <c r="F33" s="1380">
        <v>50</v>
      </c>
      <c r="G33" s="1380">
        <v>110</v>
      </c>
      <c r="H33" s="1377">
        <v>60</v>
      </c>
      <c r="I33" s="1377">
        <v>60</v>
      </c>
      <c r="J33" s="2184" t="s">
        <v>3284</v>
      </c>
      <c r="K33" s="757"/>
      <c r="L33" s="1303"/>
    </row>
    <row r="34" spans="1:12" ht="21.75" customHeight="1" thickBot="1">
      <c r="A34" s="1370" t="s">
        <v>2498</v>
      </c>
      <c r="B34" s="1382">
        <v>0</v>
      </c>
      <c r="C34" s="1383" t="s">
        <v>3284</v>
      </c>
      <c r="D34" s="1383" t="s">
        <v>3284</v>
      </c>
      <c r="E34" s="1383" t="s">
        <v>3284</v>
      </c>
      <c r="F34" s="1383" t="s">
        <v>3284</v>
      </c>
      <c r="G34" s="1383" t="s">
        <v>3284</v>
      </c>
      <c r="H34" s="1383">
        <v>0</v>
      </c>
      <c r="I34" s="1383" t="s">
        <v>3284</v>
      </c>
      <c r="J34" s="1383" t="s">
        <v>3284</v>
      </c>
      <c r="K34" s="788"/>
      <c r="L34" s="1303"/>
    </row>
    <row r="35" spans="1:12" ht="41.25" customHeight="1">
      <c r="A35" s="3243" t="s">
        <v>2978</v>
      </c>
      <c r="B35" s="3244"/>
      <c r="C35" s="3244"/>
      <c r="D35" s="3244"/>
      <c r="E35" s="3244"/>
      <c r="F35" s="3244"/>
      <c r="G35" s="3244"/>
      <c r="H35" s="3244"/>
      <c r="I35" s="3244"/>
      <c r="J35" s="3244"/>
      <c r="K35" s="3244"/>
      <c r="L35" s="1371"/>
    </row>
    <row r="36" spans="1:12" ht="21.75" customHeight="1">
      <c r="A36" s="686"/>
      <c r="B36" s="686"/>
      <c r="C36" s="686"/>
      <c r="D36" s="686"/>
      <c r="E36" s="686"/>
      <c r="F36" s="686"/>
      <c r="G36" s="686"/>
      <c r="H36" s="686"/>
      <c r="I36" s="686"/>
      <c r="J36" s="686"/>
      <c r="K36" s="686"/>
      <c r="L36" s="686"/>
    </row>
    <row r="37" spans="1:12" ht="21.75" customHeight="1">
      <c r="A37" s="686"/>
      <c r="B37" s="686"/>
      <c r="C37" s="686"/>
      <c r="D37" s="686"/>
      <c r="E37" s="686"/>
      <c r="F37" s="686"/>
      <c r="G37" s="686"/>
      <c r="H37" s="686"/>
      <c r="I37" s="686"/>
      <c r="J37" s="686"/>
      <c r="K37" s="686"/>
      <c r="L37" s="686"/>
    </row>
  </sheetData>
  <sheetProtection/>
  <mergeCells count="52">
    <mergeCell ref="A22:A24"/>
    <mergeCell ref="B22:B24"/>
    <mergeCell ref="C22:C24"/>
    <mergeCell ref="J24:K24"/>
    <mergeCell ref="A35:K35"/>
    <mergeCell ref="J14:K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L9:L10"/>
    <mergeCell ref="B11:C11"/>
    <mergeCell ref="D11:E11"/>
    <mergeCell ref="F11:G11"/>
    <mergeCell ref="H11:I11"/>
    <mergeCell ref="J11:K11"/>
    <mergeCell ref="J8:K8"/>
    <mergeCell ref="B9:C10"/>
    <mergeCell ref="D9:E10"/>
    <mergeCell ref="F9:G10"/>
    <mergeCell ref="H9:I10"/>
    <mergeCell ref="J9:K10"/>
    <mergeCell ref="B8:C8"/>
    <mergeCell ref="D8:E8"/>
    <mergeCell ref="F8:G8"/>
    <mergeCell ref="H8:I8"/>
    <mergeCell ref="J4:K4"/>
    <mergeCell ref="H5:I5"/>
    <mergeCell ref="J5:K5"/>
    <mergeCell ref="J6:K6"/>
    <mergeCell ref="B7:C7"/>
    <mergeCell ref="D7:E7"/>
    <mergeCell ref="F7:G7"/>
    <mergeCell ref="H7:I7"/>
    <mergeCell ref="J7:K7"/>
    <mergeCell ref="F4:G5"/>
    <mergeCell ref="B6:C6"/>
    <mergeCell ref="D6:E6"/>
    <mergeCell ref="F6:G6"/>
    <mergeCell ref="H6:I6"/>
    <mergeCell ref="B4:C5"/>
    <mergeCell ref="D4:E5"/>
  </mergeCells>
  <printOptions/>
  <pageMargins left="0.5511811023622047" right="0.2362204724409449" top="1.1811023622047245" bottom="0.5905511811023623" header="0.3937007874015748" footer="0.5118110236220472"/>
  <pageSetup horizontalDpi="600" verticalDpi="600" orientation="portrait" paperSize="9" r:id="rId1"/>
  <headerFooter alignWithMargins="0">
    <oddFooter>&amp;C-61-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">
      <selection activeCell="C6" sqref="C6"/>
    </sheetView>
  </sheetViews>
  <sheetFormatPr defaultColWidth="6.625" defaultRowHeight="13.5"/>
  <cols>
    <col min="1" max="1" width="5.875" style="66" customWidth="1"/>
    <col min="2" max="2" width="20.75390625" style="34" customWidth="1"/>
    <col min="3" max="7" width="12.00390625" style="34" customWidth="1"/>
    <col min="8" max="8" width="11.75390625" style="3" customWidth="1"/>
    <col min="9" max="16384" width="6.625" style="3" customWidth="1"/>
  </cols>
  <sheetData>
    <row r="1" spans="1:7" ht="26.25" customHeight="1">
      <c r="A1" s="1" t="s">
        <v>2506</v>
      </c>
      <c r="B1" s="37"/>
      <c r="C1" s="37"/>
      <c r="D1" s="37"/>
      <c r="E1" s="37"/>
      <c r="F1" s="37"/>
      <c r="G1" s="37"/>
    </row>
    <row r="2" spans="1:7" ht="26.25" customHeight="1">
      <c r="A2" s="1"/>
      <c r="B2" s="37"/>
      <c r="C2" s="37"/>
      <c r="D2" s="37"/>
      <c r="E2" s="37"/>
      <c r="F2" s="37"/>
      <c r="G2" s="37"/>
    </row>
    <row r="3" spans="1:7" ht="18" customHeight="1" thickBot="1">
      <c r="A3" s="50"/>
      <c r="B3" s="6"/>
      <c r="C3" s="6"/>
      <c r="D3" s="6"/>
      <c r="E3" s="6"/>
      <c r="F3" s="6"/>
      <c r="G3" s="6" t="s">
        <v>1179</v>
      </c>
    </row>
    <row r="4" spans="1:7" ht="18" customHeight="1" thickBot="1">
      <c r="A4" s="2572" t="s">
        <v>772</v>
      </c>
      <c r="B4" s="2572"/>
      <c r="C4" s="350" t="s">
        <v>3462</v>
      </c>
      <c r="D4" s="362" t="s">
        <v>174</v>
      </c>
      <c r="E4" s="133" t="s">
        <v>175</v>
      </c>
      <c r="F4" s="133" t="s">
        <v>127</v>
      </c>
      <c r="G4" s="200" t="s">
        <v>176</v>
      </c>
    </row>
    <row r="5" spans="1:7" ht="18" customHeight="1">
      <c r="A5" s="604"/>
      <c r="B5" s="605" t="s">
        <v>1180</v>
      </c>
      <c r="C5" s="207">
        <f>C12+C20</f>
        <v>23</v>
      </c>
      <c r="D5" s="318">
        <f aca="true" t="shared" si="0" ref="D5:G7">D12+D20+D28</f>
        <v>1758</v>
      </c>
      <c r="E5" s="318">
        <f t="shared" si="0"/>
        <v>1882</v>
      </c>
      <c r="F5" s="318">
        <f t="shared" si="0"/>
        <v>1891</v>
      </c>
      <c r="G5" s="318">
        <f t="shared" si="0"/>
        <v>1910</v>
      </c>
    </row>
    <row r="6" spans="1:8" ht="18" customHeight="1">
      <c r="A6" s="604" t="s">
        <v>1181</v>
      </c>
      <c r="B6" s="606" t="s">
        <v>1182</v>
      </c>
      <c r="C6" s="207">
        <f>C13+C21</f>
        <v>156204</v>
      </c>
      <c r="D6" s="206">
        <f t="shared" si="0"/>
        <v>813097</v>
      </c>
      <c r="E6" s="206">
        <f t="shared" si="0"/>
        <v>846113</v>
      </c>
      <c r="F6" s="206">
        <f t="shared" si="0"/>
        <v>846332</v>
      </c>
      <c r="G6" s="206">
        <f t="shared" si="0"/>
        <v>853053</v>
      </c>
      <c r="H6" s="15"/>
    </row>
    <row r="7" spans="1:8" ht="18" customHeight="1">
      <c r="A7" s="604"/>
      <c r="B7" s="606" t="s">
        <v>1183</v>
      </c>
      <c r="C7" s="207">
        <f>C14+C22</f>
        <v>2098232</v>
      </c>
      <c r="D7" s="206">
        <f t="shared" si="0"/>
        <v>5390179</v>
      </c>
      <c r="E7" s="206">
        <f t="shared" si="0"/>
        <v>5621155</v>
      </c>
      <c r="F7" s="206">
        <f t="shared" si="0"/>
        <v>5682627</v>
      </c>
      <c r="G7" s="206">
        <f t="shared" si="0"/>
        <v>5854311</v>
      </c>
      <c r="H7" s="15"/>
    </row>
    <row r="8" spans="1:8" ht="18" customHeight="1">
      <c r="A8" s="604"/>
      <c r="B8" s="606" t="s">
        <v>1184</v>
      </c>
      <c r="C8" s="207">
        <f>C16+C24</f>
        <v>150</v>
      </c>
      <c r="D8" s="206">
        <f aca="true" t="shared" si="1" ref="D8:G11">D16+D24+D32</f>
        <v>648</v>
      </c>
      <c r="E8" s="206">
        <f t="shared" si="1"/>
        <v>673</v>
      </c>
      <c r="F8" s="206">
        <f t="shared" si="1"/>
        <v>674</v>
      </c>
      <c r="G8" s="206">
        <f t="shared" si="1"/>
        <v>672</v>
      </c>
      <c r="H8" s="15"/>
    </row>
    <row r="9" spans="1:9" ht="18" customHeight="1">
      <c r="A9" s="604"/>
      <c r="B9" s="606" t="s">
        <v>1185</v>
      </c>
      <c r="C9" s="207">
        <f>C17+C25</f>
        <v>150</v>
      </c>
      <c r="D9" s="206">
        <f aca="true" t="shared" si="2" ref="D9:F10">D17+D25</f>
        <v>151</v>
      </c>
      <c r="E9" s="206">
        <f t="shared" si="2"/>
        <v>151</v>
      </c>
      <c r="F9" s="206">
        <f t="shared" si="2"/>
        <v>152</v>
      </c>
      <c r="G9" s="206">
        <f t="shared" si="1"/>
        <v>150</v>
      </c>
      <c r="H9" s="15"/>
      <c r="I9"/>
    </row>
    <row r="10" spans="1:8" ht="18" customHeight="1">
      <c r="A10" s="604" t="s">
        <v>1186</v>
      </c>
      <c r="B10" s="606" t="s">
        <v>1187</v>
      </c>
      <c r="C10" s="207">
        <f>C18+C26</f>
        <v>0</v>
      </c>
      <c r="D10" s="206">
        <f t="shared" si="2"/>
        <v>0</v>
      </c>
      <c r="E10" s="206">
        <f t="shared" si="2"/>
        <v>0</v>
      </c>
      <c r="F10" s="206">
        <f t="shared" si="2"/>
        <v>0</v>
      </c>
      <c r="G10" s="206">
        <f t="shared" si="1"/>
        <v>0</v>
      </c>
      <c r="H10" s="15"/>
    </row>
    <row r="11" spans="1:8" ht="18" customHeight="1">
      <c r="A11" s="607"/>
      <c r="B11" s="608" t="s">
        <v>1188</v>
      </c>
      <c r="C11" s="207">
        <f>C19+C27</f>
        <v>2097</v>
      </c>
      <c r="D11" s="206">
        <f t="shared" si="1"/>
        <v>7359</v>
      </c>
      <c r="E11" s="209">
        <f t="shared" si="1"/>
        <v>7575</v>
      </c>
      <c r="F11" s="209">
        <f t="shared" si="1"/>
        <v>7527</v>
      </c>
      <c r="G11" s="209">
        <f t="shared" si="1"/>
        <v>7463</v>
      </c>
      <c r="H11" s="15"/>
    </row>
    <row r="12" spans="1:7" ht="18" customHeight="1">
      <c r="A12" s="604"/>
      <c r="B12" s="606" t="s">
        <v>1180</v>
      </c>
      <c r="C12" s="359">
        <v>1</v>
      </c>
      <c r="D12" s="359">
        <v>1</v>
      </c>
      <c r="E12" s="359">
        <v>1</v>
      </c>
      <c r="F12" s="359">
        <v>1</v>
      </c>
      <c r="G12" s="359">
        <v>1</v>
      </c>
    </row>
    <row r="13" spans="1:7" ht="18" customHeight="1">
      <c r="A13" s="604" t="s">
        <v>1189</v>
      </c>
      <c r="B13" s="606" t="s">
        <v>1182</v>
      </c>
      <c r="C13" s="206">
        <v>14484</v>
      </c>
      <c r="D13" s="206">
        <v>14435</v>
      </c>
      <c r="E13" s="206">
        <v>14435</v>
      </c>
      <c r="F13" s="206">
        <v>14435</v>
      </c>
      <c r="G13" s="206">
        <v>14447</v>
      </c>
    </row>
    <row r="14" spans="1:7" ht="18" customHeight="1">
      <c r="A14" s="604"/>
      <c r="B14" s="606" t="s">
        <v>1183</v>
      </c>
      <c r="C14" s="206">
        <v>245544</v>
      </c>
      <c r="D14" s="206">
        <v>245464</v>
      </c>
      <c r="E14" s="206">
        <v>245464</v>
      </c>
      <c r="F14" s="206">
        <v>252222</v>
      </c>
      <c r="G14" s="206">
        <v>252222</v>
      </c>
    </row>
    <row r="15" spans="1:7" ht="18" customHeight="1">
      <c r="A15" s="604"/>
      <c r="B15" s="606" t="s">
        <v>1190</v>
      </c>
      <c r="C15" s="206">
        <v>100</v>
      </c>
      <c r="D15" s="206">
        <v>100</v>
      </c>
      <c r="E15" s="206">
        <v>100</v>
      </c>
      <c r="F15" s="206">
        <v>100</v>
      </c>
      <c r="G15" s="206">
        <v>100</v>
      </c>
    </row>
    <row r="16" spans="1:7" ht="18" customHeight="1">
      <c r="A16" s="604"/>
      <c r="B16" s="606" t="s">
        <v>1184</v>
      </c>
      <c r="C16" s="206">
        <v>15</v>
      </c>
      <c r="D16" s="206">
        <v>15</v>
      </c>
      <c r="E16" s="206">
        <v>15</v>
      </c>
      <c r="F16" s="206">
        <v>15</v>
      </c>
      <c r="G16" s="206">
        <v>15</v>
      </c>
    </row>
    <row r="17" spans="1:7" ht="18" customHeight="1">
      <c r="A17" s="604"/>
      <c r="B17" s="606" t="s">
        <v>1185</v>
      </c>
      <c r="C17" s="206">
        <v>15</v>
      </c>
      <c r="D17" s="206">
        <v>15</v>
      </c>
      <c r="E17" s="206">
        <v>15</v>
      </c>
      <c r="F17" s="206">
        <v>15</v>
      </c>
      <c r="G17" s="206">
        <v>15</v>
      </c>
    </row>
    <row r="18" spans="1:7" ht="18" customHeight="1">
      <c r="A18" s="604" t="s">
        <v>1191</v>
      </c>
      <c r="B18" s="606" t="s">
        <v>1187</v>
      </c>
      <c r="C18" s="207">
        <v>0</v>
      </c>
      <c r="D18" s="207">
        <v>0</v>
      </c>
      <c r="E18" s="207">
        <v>0</v>
      </c>
      <c r="F18" s="208">
        <v>0</v>
      </c>
      <c r="G18" s="208">
        <v>0</v>
      </c>
    </row>
    <row r="19" spans="1:7" ht="18" customHeight="1">
      <c r="A19" s="607"/>
      <c r="B19" s="608" t="s">
        <v>1188</v>
      </c>
      <c r="C19" s="209">
        <v>252</v>
      </c>
      <c r="D19" s="209">
        <v>250</v>
      </c>
      <c r="E19" s="209">
        <v>250</v>
      </c>
      <c r="F19" s="209">
        <v>250</v>
      </c>
      <c r="G19" s="209">
        <v>250</v>
      </c>
    </row>
    <row r="20" spans="1:7" ht="18" customHeight="1">
      <c r="A20" s="604"/>
      <c r="B20" s="606" t="s">
        <v>1180</v>
      </c>
      <c r="C20" s="1384">
        <v>22</v>
      </c>
      <c r="D20" s="1384">
        <v>22</v>
      </c>
      <c r="E20" s="1384">
        <v>22</v>
      </c>
      <c r="F20" s="1384">
        <v>22</v>
      </c>
      <c r="G20" s="1384">
        <v>22</v>
      </c>
    </row>
    <row r="21" spans="1:7" ht="18" customHeight="1">
      <c r="A21" s="604" t="s">
        <v>1192</v>
      </c>
      <c r="B21" s="606" t="s">
        <v>1182</v>
      </c>
      <c r="C21" s="89">
        <v>141720</v>
      </c>
      <c r="D21" s="89">
        <v>142373</v>
      </c>
      <c r="E21" s="89">
        <v>143212</v>
      </c>
      <c r="F21" s="89">
        <v>143937</v>
      </c>
      <c r="G21" s="89">
        <v>145039</v>
      </c>
    </row>
    <row r="22" spans="1:7" ht="18" customHeight="1">
      <c r="A22" s="604"/>
      <c r="B22" s="606" t="s">
        <v>1183</v>
      </c>
      <c r="C22" s="89">
        <v>1852688</v>
      </c>
      <c r="D22" s="89">
        <v>1910435</v>
      </c>
      <c r="E22" s="89">
        <v>1963854</v>
      </c>
      <c r="F22" s="89">
        <v>2009817</v>
      </c>
      <c r="G22" s="89">
        <v>2125766</v>
      </c>
    </row>
    <row r="23" spans="1:7" ht="18" customHeight="1">
      <c r="A23" s="604"/>
      <c r="B23" s="606" t="s">
        <v>1190</v>
      </c>
      <c r="C23" s="89">
        <v>99</v>
      </c>
      <c r="D23" s="89">
        <v>99</v>
      </c>
      <c r="E23" s="89">
        <v>99.4</v>
      </c>
      <c r="F23" s="89">
        <v>99.4</v>
      </c>
      <c r="G23" s="89">
        <v>99.4</v>
      </c>
    </row>
    <row r="24" spans="1:7" ht="18" customHeight="1">
      <c r="A24" s="604"/>
      <c r="B24" s="606" t="s">
        <v>1184</v>
      </c>
      <c r="C24" s="89">
        <v>135</v>
      </c>
      <c r="D24" s="89">
        <v>136</v>
      </c>
      <c r="E24" s="89">
        <v>136</v>
      </c>
      <c r="F24" s="89">
        <v>137</v>
      </c>
      <c r="G24" s="89">
        <v>135</v>
      </c>
    </row>
    <row r="25" spans="1:7" ht="18" customHeight="1">
      <c r="A25" s="604"/>
      <c r="B25" s="606" t="s">
        <v>1185</v>
      </c>
      <c r="C25" s="89">
        <v>135</v>
      </c>
      <c r="D25" s="89">
        <v>136</v>
      </c>
      <c r="E25" s="89">
        <v>136</v>
      </c>
      <c r="F25" s="89">
        <v>137</v>
      </c>
      <c r="G25" s="89">
        <v>135</v>
      </c>
    </row>
    <row r="26" spans="1:7" ht="18" customHeight="1">
      <c r="A26" s="604" t="s">
        <v>1193</v>
      </c>
      <c r="B26" s="606" t="s">
        <v>1194</v>
      </c>
      <c r="C26" s="462">
        <v>0</v>
      </c>
      <c r="D26" s="462">
        <v>0</v>
      </c>
      <c r="E26" s="1385">
        <v>0</v>
      </c>
      <c r="F26" s="462">
        <v>0</v>
      </c>
      <c r="G26" s="462">
        <v>0</v>
      </c>
    </row>
    <row r="27" spans="1:8" ht="18" customHeight="1">
      <c r="A27" s="607"/>
      <c r="B27" s="608" t="s">
        <v>1188</v>
      </c>
      <c r="C27" s="1386">
        <v>1845</v>
      </c>
      <c r="D27" s="1386">
        <v>1904</v>
      </c>
      <c r="E27" s="1386">
        <v>1907</v>
      </c>
      <c r="F27" s="1386">
        <v>1918</v>
      </c>
      <c r="G27" s="1386">
        <v>1908</v>
      </c>
      <c r="H27" s="15"/>
    </row>
    <row r="28" spans="1:7" ht="18" customHeight="1">
      <c r="A28" s="604"/>
      <c r="B28" s="606" t="s">
        <v>1180</v>
      </c>
      <c r="C28" s="207" t="s">
        <v>25</v>
      </c>
      <c r="D28" s="359">
        <v>1735</v>
      </c>
      <c r="E28" s="359">
        <v>1859</v>
      </c>
      <c r="F28" s="359">
        <v>1868</v>
      </c>
      <c r="G28" s="359">
        <v>1887</v>
      </c>
    </row>
    <row r="29" spans="1:7" ht="18" customHeight="1">
      <c r="A29" s="604" t="s">
        <v>1195</v>
      </c>
      <c r="B29" s="606" t="s">
        <v>1182</v>
      </c>
      <c r="C29" s="207" t="s">
        <v>25</v>
      </c>
      <c r="D29" s="206">
        <v>656289</v>
      </c>
      <c r="E29" s="206">
        <v>688466</v>
      </c>
      <c r="F29" s="206">
        <v>687960</v>
      </c>
      <c r="G29" s="206">
        <v>693567</v>
      </c>
    </row>
    <row r="30" spans="1:7" ht="18" customHeight="1">
      <c r="A30" s="604"/>
      <c r="B30" s="606" t="s">
        <v>1183</v>
      </c>
      <c r="C30" s="207" t="s">
        <v>25</v>
      </c>
      <c r="D30" s="206">
        <v>3234280</v>
      </c>
      <c r="E30" s="206">
        <v>3411837</v>
      </c>
      <c r="F30" s="206">
        <v>3420588</v>
      </c>
      <c r="G30" s="206">
        <v>3476323</v>
      </c>
    </row>
    <row r="31" spans="1:7" ht="18" customHeight="1">
      <c r="A31" s="604"/>
      <c r="B31" s="606" t="s">
        <v>1190</v>
      </c>
      <c r="C31" s="207" t="s">
        <v>25</v>
      </c>
      <c r="D31" s="206">
        <v>93.86</v>
      </c>
      <c r="E31" s="206">
        <v>94.24</v>
      </c>
      <c r="F31" s="206">
        <v>96.92</v>
      </c>
      <c r="G31" s="206">
        <v>97.02</v>
      </c>
    </row>
    <row r="32" spans="1:7" ht="18" customHeight="1">
      <c r="A32" s="604"/>
      <c r="B32" s="606" t="s">
        <v>1184</v>
      </c>
      <c r="C32" s="207" t="s">
        <v>2502</v>
      </c>
      <c r="D32" s="206">
        <v>497</v>
      </c>
      <c r="E32" s="206">
        <v>522</v>
      </c>
      <c r="F32" s="206">
        <v>522</v>
      </c>
      <c r="G32" s="206">
        <v>522</v>
      </c>
    </row>
    <row r="33" spans="1:7" ht="18" customHeight="1">
      <c r="A33" s="604"/>
      <c r="B33" s="606" t="s">
        <v>1185</v>
      </c>
      <c r="C33" s="207" t="s">
        <v>2503</v>
      </c>
      <c r="D33" s="207">
        <v>0</v>
      </c>
      <c r="E33" s="207">
        <v>0</v>
      </c>
      <c r="F33" s="207">
        <v>0</v>
      </c>
      <c r="G33" s="207">
        <v>0</v>
      </c>
    </row>
    <row r="34" spans="1:7" ht="18" customHeight="1">
      <c r="A34" s="604" t="s">
        <v>1193</v>
      </c>
      <c r="B34" s="606" t="s">
        <v>1194</v>
      </c>
      <c r="C34" s="207" t="s">
        <v>2504</v>
      </c>
      <c r="D34" s="207">
        <v>0</v>
      </c>
      <c r="E34" s="207">
        <v>0</v>
      </c>
      <c r="F34" s="207">
        <v>0</v>
      </c>
      <c r="G34" s="207">
        <v>0</v>
      </c>
    </row>
    <row r="35" spans="1:7" ht="18" customHeight="1" thickBot="1">
      <c r="A35" s="329"/>
      <c r="B35" s="609" t="s">
        <v>1188</v>
      </c>
      <c r="C35" s="339" t="s">
        <v>2505</v>
      </c>
      <c r="D35" s="216">
        <v>5205</v>
      </c>
      <c r="E35" s="216">
        <v>5418</v>
      </c>
      <c r="F35" s="216">
        <v>5359</v>
      </c>
      <c r="G35" s="216">
        <v>5305</v>
      </c>
    </row>
    <row r="36" spans="1:7" ht="16.5" customHeight="1">
      <c r="A36" s="2276" t="s">
        <v>3341</v>
      </c>
      <c r="B36" s="42"/>
      <c r="C36" s="42"/>
      <c r="D36" s="42"/>
      <c r="E36" s="42"/>
      <c r="F36" s="42"/>
      <c r="G36" s="2243" t="s">
        <v>3343</v>
      </c>
    </row>
    <row r="37" spans="1:7" ht="14.25" customHeight="1">
      <c r="A37" s="1805" t="s">
        <v>3340</v>
      </c>
      <c r="B37" s="151"/>
      <c r="C37" s="36"/>
      <c r="D37" s="36"/>
      <c r="E37" s="36"/>
      <c r="F37" s="36"/>
      <c r="G37" s="36"/>
    </row>
    <row r="38" ht="14.25" customHeight="1">
      <c r="A38" s="36" t="s">
        <v>3342</v>
      </c>
    </row>
  </sheetData>
  <sheetProtection/>
  <mergeCells count="1"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&amp;C-62-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0">
      <selection activeCell="A26" sqref="A26"/>
    </sheetView>
  </sheetViews>
  <sheetFormatPr defaultColWidth="6.625" defaultRowHeight="13.5"/>
  <cols>
    <col min="1" max="4" width="14.625" style="34" customWidth="1"/>
    <col min="5" max="6" width="14.625" style="3" customWidth="1"/>
    <col min="7" max="249" width="6.625" style="3" customWidth="1"/>
    <col min="250" max="16384" width="6.625" style="3" customWidth="1"/>
  </cols>
  <sheetData>
    <row r="1" spans="1:4" ht="16.5" customHeight="1">
      <c r="A1" s="1" t="s">
        <v>2507</v>
      </c>
      <c r="B1" s="37"/>
      <c r="C1" s="37"/>
      <c r="D1" s="37"/>
    </row>
    <row r="2" spans="2:5" ht="16.5" customHeight="1" thickBot="1">
      <c r="B2" s="6"/>
      <c r="C2" s="6"/>
      <c r="E2" s="2246" t="s">
        <v>841</v>
      </c>
    </row>
    <row r="3" spans="1:5" ht="16.5" customHeight="1">
      <c r="A3" s="2935" t="s">
        <v>842</v>
      </c>
      <c r="B3" s="2809"/>
      <c r="C3" s="3098" t="s">
        <v>843</v>
      </c>
      <c r="D3" s="3097"/>
      <c r="E3" s="3095" t="s">
        <v>844</v>
      </c>
    </row>
    <row r="4" spans="1:5" ht="16.5" customHeight="1" thickBot="1">
      <c r="A4" s="2979"/>
      <c r="B4" s="3171"/>
      <c r="C4" s="39" t="s">
        <v>845</v>
      </c>
      <c r="D4" s="39" t="s">
        <v>846</v>
      </c>
      <c r="E4" s="3096"/>
    </row>
    <row r="5" spans="1:5" ht="24.75" customHeight="1" thickBot="1">
      <c r="A5" s="3245">
        <v>15890</v>
      </c>
      <c r="B5" s="3245"/>
      <c r="C5" s="497">
        <v>475</v>
      </c>
      <c r="D5" s="497">
        <v>6706</v>
      </c>
      <c r="E5" s="497">
        <v>8709</v>
      </c>
    </row>
    <row r="6" spans="2:5" ht="16.5" customHeight="1">
      <c r="B6" s="42"/>
      <c r="C6" s="42"/>
      <c r="E6" s="6" t="s">
        <v>847</v>
      </c>
    </row>
    <row r="7" spans="2:5" ht="10.5" customHeight="1">
      <c r="B7" s="42"/>
      <c r="C7" s="42"/>
      <c r="E7" s="6"/>
    </row>
    <row r="8" ht="16.5" customHeight="1"/>
    <row r="9" spans="1:6" ht="16.5" customHeight="1">
      <c r="A9" s="1" t="s">
        <v>2508</v>
      </c>
      <c r="B9" s="37"/>
      <c r="C9" s="37"/>
      <c r="D9" s="37"/>
      <c r="E9" s="37"/>
      <c r="F9" s="34"/>
    </row>
    <row r="10" spans="2:6" ht="16.5" customHeight="1" thickBot="1">
      <c r="B10" s="6"/>
      <c r="C10" s="6"/>
      <c r="D10" s="6"/>
      <c r="F10" s="2246" t="s">
        <v>3344</v>
      </c>
    </row>
    <row r="11" spans="1:7" ht="16.5" customHeight="1" thickBot="1">
      <c r="A11" s="2572" t="s">
        <v>848</v>
      </c>
      <c r="B11" s="2572"/>
      <c r="C11" s="489" t="s">
        <v>849</v>
      </c>
      <c r="D11" s="498" t="s">
        <v>850</v>
      </c>
      <c r="E11" s="85" t="s">
        <v>851</v>
      </c>
      <c r="F11" s="96" t="s">
        <v>852</v>
      </c>
      <c r="G11" s="34"/>
    </row>
    <row r="12" spans="1:7" ht="24" customHeight="1">
      <c r="A12" s="3246" t="s">
        <v>853</v>
      </c>
      <c r="B12" s="3246"/>
      <c r="C12" s="1387">
        <f>SUM(C13:C23)</f>
        <v>475</v>
      </c>
      <c r="D12" s="499">
        <v>100</v>
      </c>
      <c r="E12" s="500">
        <v>0</v>
      </c>
      <c r="F12" s="500">
        <v>0</v>
      </c>
      <c r="G12" s="4"/>
    </row>
    <row r="13" spans="1:8" ht="24" customHeight="1">
      <c r="A13" s="2563" t="s">
        <v>854</v>
      </c>
      <c r="B13" s="2564"/>
      <c r="C13" s="501">
        <v>60</v>
      </c>
      <c r="D13" s="502">
        <f>C13/475*100</f>
        <v>12.631578947368421</v>
      </c>
      <c r="E13" s="1926">
        <v>100</v>
      </c>
      <c r="F13" s="1926">
        <v>100</v>
      </c>
      <c r="G13" s="4"/>
      <c r="H13" s="15"/>
    </row>
    <row r="14" spans="1:8" ht="24" customHeight="1">
      <c r="A14" s="2563" t="s">
        <v>855</v>
      </c>
      <c r="B14" s="2564"/>
      <c r="C14" s="501">
        <v>13</v>
      </c>
      <c r="D14" s="502">
        <f aca="true" t="shared" si="0" ref="D14:D22">C14/475*100</f>
        <v>2.736842105263158</v>
      </c>
      <c r="E14" s="1926">
        <v>200</v>
      </c>
      <c r="F14" s="1926">
        <v>100</v>
      </c>
      <c r="G14" s="4"/>
      <c r="H14" s="15"/>
    </row>
    <row r="15" spans="1:8" ht="24" customHeight="1">
      <c r="A15" s="2563" t="s">
        <v>856</v>
      </c>
      <c r="B15" s="2564"/>
      <c r="C15" s="501">
        <v>56</v>
      </c>
      <c r="D15" s="502">
        <f t="shared" si="0"/>
        <v>11.789473684210526</v>
      </c>
      <c r="E15" s="1926">
        <v>200</v>
      </c>
      <c r="F15" s="1926">
        <v>100</v>
      </c>
      <c r="G15" s="4"/>
      <c r="H15" s="15"/>
    </row>
    <row r="16" spans="1:8" ht="24" customHeight="1">
      <c r="A16" s="2563" t="s">
        <v>857</v>
      </c>
      <c r="B16" s="2564"/>
      <c r="C16" s="501">
        <v>120</v>
      </c>
      <c r="D16" s="502">
        <f t="shared" si="0"/>
        <v>25.263157894736842</v>
      </c>
      <c r="E16" s="1926">
        <v>200</v>
      </c>
      <c r="F16" s="1926">
        <v>100</v>
      </c>
      <c r="G16" s="4"/>
      <c r="H16" s="15"/>
    </row>
    <row r="17" spans="1:8" ht="24" customHeight="1">
      <c r="A17" s="2563" t="s">
        <v>858</v>
      </c>
      <c r="B17" s="2564"/>
      <c r="C17" s="501">
        <v>19</v>
      </c>
      <c r="D17" s="502">
        <f t="shared" si="0"/>
        <v>4</v>
      </c>
      <c r="E17" s="1926">
        <v>200</v>
      </c>
      <c r="F17" s="1926">
        <v>100</v>
      </c>
      <c r="G17" s="4"/>
      <c r="H17" s="15"/>
    </row>
    <row r="18" spans="1:9" ht="24" customHeight="1">
      <c r="A18" s="2563" t="s">
        <v>859</v>
      </c>
      <c r="B18" s="2564"/>
      <c r="C18" s="501">
        <v>0</v>
      </c>
      <c r="D18" s="502">
        <f t="shared" si="0"/>
        <v>0</v>
      </c>
      <c r="E18" s="502">
        <f>D18/475*100</f>
        <v>0</v>
      </c>
      <c r="F18" s="502">
        <f>E18/475*100</f>
        <v>0</v>
      </c>
      <c r="G18" s="4"/>
      <c r="H18" s="15"/>
      <c r="I18"/>
    </row>
    <row r="19" spans="1:8" ht="24" customHeight="1">
      <c r="A19" s="2563" t="s">
        <v>860</v>
      </c>
      <c r="B19" s="2564"/>
      <c r="C19" s="503">
        <v>28</v>
      </c>
      <c r="D19" s="502">
        <f t="shared" si="0"/>
        <v>5.894736842105263</v>
      </c>
      <c r="E19" s="1926">
        <v>200</v>
      </c>
      <c r="F19" s="1926">
        <v>100</v>
      </c>
      <c r="G19" s="4"/>
      <c r="H19" s="15"/>
    </row>
    <row r="20" spans="1:8" ht="24" customHeight="1">
      <c r="A20" s="2563" t="s">
        <v>861</v>
      </c>
      <c r="B20" s="2564"/>
      <c r="C20" s="1927" t="s">
        <v>261</v>
      </c>
      <c r="D20" s="1928" t="s">
        <v>261</v>
      </c>
      <c r="E20" s="1928" t="s">
        <v>261</v>
      </c>
      <c r="F20" s="1928" t="s">
        <v>261</v>
      </c>
      <c r="G20" s="4"/>
      <c r="H20" s="15"/>
    </row>
    <row r="21" spans="1:8" ht="24" customHeight="1">
      <c r="A21" s="2563" t="s">
        <v>862</v>
      </c>
      <c r="B21" s="2564"/>
      <c r="C21" s="501">
        <v>90</v>
      </c>
      <c r="D21" s="502">
        <f t="shared" si="0"/>
        <v>18.947368421052634</v>
      </c>
      <c r="E21" s="1926">
        <v>200</v>
      </c>
      <c r="F21" s="1926">
        <v>100</v>
      </c>
      <c r="G21" s="4"/>
      <c r="H21" s="15"/>
    </row>
    <row r="22" spans="1:8" ht="24" customHeight="1">
      <c r="A22" s="2563" t="s">
        <v>863</v>
      </c>
      <c r="B22" s="2564"/>
      <c r="C22" s="501">
        <v>89</v>
      </c>
      <c r="D22" s="502">
        <f t="shared" si="0"/>
        <v>18.736842105263158</v>
      </c>
      <c r="E22" s="1926">
        <v>200</v>
      </c>
      <c r="F22" s="1926">
        <v>100</v>
      </c>
      <c r="G22" s="4"/>
      <c r="H22" s="15"/>
    </row>
    <row r="23" spans="1:7" ht="24" customHeight="1" thickBot="1">
      <c r="A23" s="2559" t="s">
        <v>864</v>
      </c>
      <c r="B23" s="2560"/>
      <c r="C23" s="1929" t="s">
        <v>261</v>
      </c>
      <c r="D23" s="1930" t="s">
        <v>261</v>
      </c>
      <c r="E23" s="1930" t="s">
        <v>261</v>
      </c>
      <c r="F23" s="1930" t="s">
        <v>261</v>
      </c>
      <c r="G23" s="4"/>
    </row>
    <row r="24" spans="2:6" ht="16.5" customHeight="1">
      <c r="B24" s="42"/>
      <c r="C24" s="501"/>
      <c r="D24" s="501"/>
      <c r="F24" s="6" t="s">
        <v>847</v>
      </c>
    </row>
    <row r="25" spans="5:6" ht="16.5" customHeight="1">
      <c r="E25" s="34"/>
      <c r="F25" s="34"/>
    </row>
    <row r="26" spans="1:6" ht="16.5" customHeight="1">
      <c r="A26" s="1" t="s">
        <v>2509</v>
      </c>
      <c r="B26" s="37"/>
      <c r="C26" s="37"/>
      <c r="D26" s="37"/>
      <c r="E26" s="504"/>
      <c r="F26" s="37"/>
    </row>
    <row r="27" spans="2:6" ht="16.5" customHeight="1" thickBot="1">
      <c r="B27" s="6"/>
      <c r="C27" s="6"/>
      <c r="D27" s="6"/>
      <c r="E27" s="6"/>
      <c r="F27" s="2246" t="s">
        <v>3345</v>
      </c>
    </row>
    <row r="28" spans="1:6" ht="16.5" customHeight="1" thickBot="1">
      <c r="A28" s="2572" t="s">
        <v>865</v>
      </c>
      <c r="B28" s="2984"/>
      <c r="C28" s="505" t="s">
        <v>866</v>
      </c>
      <c r="D28" s="2572" t="s">
        <v>865</v>
      </c>
      <c r="E28" s="2984"/>
      <c r="F28" s="47" t="s">
        <v>866</v>
      </c>
    </row>
    <row r="29" spans="1:7" ht="19.5" customHeight="1">
      <c r="A29" s="3250" t="s">
        <v>867</v>
      </c>
      <c r="B29" s="3251"/>
      <c r="C29" s="507">
        <v>5.71</v>
      </c>
      <c r="D29" s="3250" t="s">
        <v>868</v>
      </c>
      <c r="E29" s="3251"/>
      <c r="F29" s="508">
        <v>0.17</v>
      </c>
      <c r="G29" s="15"/>
    </row>
    <row r="30" spans="1:7" ht="19.5" customHeight="1">
      <c r="A30" s="3247" t="s">
        <v>869</v>
      </c>
      <c r="B30" s="3248"/>
      <c r="C30" s="509">
        <v>16.86</v>
      </c>
      <c r="D30" s="3247" t="s">
        <v>870</v>
      </c>
      <c r="E30" s="3248"/>
      <c r="F30" s="510">
        <v>0.42</v>
      </c>
      <c r="G30" s="15"/>
    </row>
    <row r="31" spans="1:6" ht="19.5" customHeight="1">
      <c r="A31" s="3247" t="s">
        <v>871</v>
      </c>
      <c r="B31" s="3248"/>
      <c r="C31" s="509">
        <v>11</v>
      </c>
      <c r="D31" s="3249" t="s">
        <v>872</v>
      </c>
      <c r="E31" s="3247"/>
      <c r="F31" s="510">
        <v>0.05</v>
      </c>
    </row>
    <row r="32" spans="1:6" ht="19.5" customHeight="1">
      <c r="A32" s="3247" t="s">
        <v>873</v>
      </c>
      <c r="B32" s="3248"/>
      <c r="C32" s="509">
        <v>34.35</v>
      </c>
      <c r="D32" s="3249" t="s">
        <v>874</v>
      </c>
      <c r="E32" s="3247"/>
      <c r="F32" s="510">
        <v>0.01</v>
      </c>
    </row>
    <row r="33" spans="1:6" ht="19.5" customHeight="1">
      <c r="A33" s="3247" t="s">
        <v>875</v>
      </c>
      <c r="B33" s="3248"/>
      <c r="C33" s="509">
        <v>25.38</v>
      </c>
      <c r="D33" s="3249" t="s">
        <v>876</v>
      </c>
      <c r="E33" s="3247"/>
      <c r="F33" s="510">
        <v>0.18</v>
      </c>
    </row>
    <row r="34" spans="1:6" ht="19.5" customHeight="1">
      <c r="A34" s="3247" t="s">
        <v>877</v>
      </c>
      <c r="B34" s="3248"/>
      <c r="C34" s="509">
        <v>2.03</v>
      </c>
      <c r="D34" s="3249" t="s">
        <v>878</v>
      </c>
      <c r="E34" s="3247"/>
      <c r="F34" s="510">
        <v>11.11</v>
      </c>
    </row>
    <row r="35" spans="1:6" ht="19.5" customHeight="1">
      <c r="A35" s="3247" t="s">
        <v>879</v>
      </c>
      <c r="B35" s="3248"/>
      <c r="C35" s="509">
        <v>3.5</v>
      </c>
      <c r="D35" s="3249" t="s">
        <v>880</v>
      </c>
      <c r="E35" s="3247"/>
      <c r="F35" s="510">
        <v>0.15</v>
      </c>
    </row>
    <row r="36" spans="1:6" ht="19.5" customHeight="1">
      <c r="A36" s="3247" t="s">
        <v>881</v>
      </c>
      <c r="B36" s="3248"/>
      <c r="C36" s="509">
        <v>1.22</v>
      </c>
      <c r="D36" s="3249" t="s">
        <v>882</v>
      </c>
      <c r="E36" s="3247"/>
      <c r="F36" s="510">
        <v>1.24</v>
      </c>
    </row>
    <row r="37" spans="1:6" ht="19.5" customHeight="1" thickBot="1">
      <c r="A37" s="3247" t="s">
        <v>883</v>
      </c>
      <c r="B37" s="3248"/>
      <c r="C37" s="509">
        <v>0.08</v>
      </c>
      <c r="D37" s="3247" t="s">
        <v>884</v>
      </c>
      <c r="E37" s="3248"/>
      <c r="F37" s="510">
        <v>0.89</v>
      </c>
    </row>
    <row r="38" spans="1:6" ht="16.5" customHeight="1">
      <c r="A38" s="99"/>
      <c r="B38" s="93"/>
      <c r="C38" s="511"/>
      <c r="D38" s="93"/>
      <c r="E38" s="93"/>
      <c r="F38" s="1842" t="s">
        <v>885</v>
      </c>
    </row>
    <row r="39" spans="5:6" ht="16.5" customHeight="1">
      <c r="E39" s="34"/>
      <c r="F39" s="34"/>
    </row>
    <row r="40" spans="5:6" ht="16.5" customHeight="1">
      <c r="E40" s="34"/>
      <c r="F40" s="34"/>
    </row>
    <row r="41" spans="5:6" ht="16.5" customHeight="1">
      <c r="E41" s="34"/>
      <c r="F41" s="34"/>
    </row>
    <row r="42" spans="5:6" ht="16.5" customHeight="1">
      <c r="E42" s="34"/>
      <c r="F42" s="34"/>
    </row>
    <row r="43" spans="5:6" ht="16.5" customHeight="1">
      <c r="E43" s="34"/>
      <c r="F43" s="34"/>
    </row>
    <row r="44" spans="5:6" ht="16.5" customHeight="1">
      <c r="E44" s="34"/>
      <c r="F44" s="34"/>
    </row>
    <row r="45" spans="5:6" ht="16.5" customHeight="1">
      <c r="E45" s="34"/>
      <c r="F45" s="34"/>
    </row>
    <row r="46" spans="5:6" ht="16.5" customHeight="1">
      <c r="E46" s="34"/>
      <c r="F46" s="34"/>
    </row>
    <row r="47" spans="5:6" ht="16.5" customHeight="1">
      <c r="E47" s="34"/>
      <c r="F47" s="34"/>
    </row>
    <row r="48" spans="5:6" ht="16.5" customHeight="1">
      <c r="E48" s="34"/>
      <c r="F48" s="34"/>
    </row>
  </sheetData>
  <sheetProtection/>
  <mergeCells count="37">
    <mergeCell ref="A35:B35"/>
    <mergeCell ref="D35:E35"/>
    <mergeCell ref="A36:B36"/>
    <mergeCell ref="D36:E36"/>
    <mergeCell ref="A37:B37"/>
    <mergeCell ref="D37:E37"/>
    <mergeCell ref="A32:B32"/>
    <mergeCell ref="D32:E32"/>
    <mergeCell ref="A33:B33"/>
    <mergeCell ref="D33:E33"/>
    <mergeCell ref="A34:B34"/>
    <mergeCell ref="D34:E34"/>
    <mergeCell ref="A31:B31"/>
    <mergeCell ref="D31:E31"/>
    <mergeCell ref="A19:B19"/>
    <mergeCell ref="A20:B20"/>
    <mergeCell ref="A21:B21"/>
    <mergeCell ref="A22:B22"/>
    <mergeCell ref="A23:B23"/>
    <mergeCell ref="A28:B28"/>
    <mergeCell ref="D28:E28"/>
    <mergeCell ref="A29:B29"/>
    <mergeCell ref="D29:E29"/>
    <mergeCell ref="A30:B30"/>
    <mergeCell ref="D30:E30"/>
    <mergeCell ref="A18:B18"/>
    <mergeCell ref="A3:B4"/>
    <mergeCell ref="C3:D3"/>
    <mergeCell ref="E3:E4"/>
    <mergeCell ref="A5:B5"/>
    <mergeCell ref="A11:B11"/>
    <mergeCell ref="A12:B12"/>
    <mergeCell ref="A13:B13"/>
    <mergeCell ref="A14:B14"/>
    <mergeCell ref="A15:B15"/>
    <mergeCell ref="A16:B16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&amp;C-63-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3">
      <selection activeCell="K28" sqref="K28"/>
    </sheetView>
  </sheetViews>
  <sheetFormatPr defaultColWidth="6.625" defaultRowHeight="18.75" customHeight="1"/>
  <cols>
    <col min="1" max="1" width="16.375" style="717" customWidth="1"/>
    <col min="2" max="2" width="9.875" style="717" customWidth="1"/>
    <col min="3" max="7" width="11.125" style="717" customWidth="1"/>
    <col min="8" max="8" width="9.875" style="717" customWidth="1"/>
    <col min="9" max="251" width="6.625" style="719" customWidth="1"/>
    <col min="252" max="16384" width="6.625" style="719" customWidth="1"/>
  </cols>
  <sheetData>
    <row r="1" spans="1:7" ht="18.75" customHeight="1">
      <c r="A1" s="1824" t="s">
        <v>3003</v>
      </c>
      <c r="B1" s="718"/>
      <c r="C1" s="718"/>
      <c r="D1" s="718"/>
      <c r="E1" s="718"/>
      <c r="F1" s="718"/>
      <c r="G1" s="718"/>
    </row>
    <row r="2" spans="1:8" ht="18.75" customHeight="1" thickBot="1">
      <c r="A2" s="720"/>
      <c r="B2" s="720"/>
      <c r="C2" s="720"/>
      <c r="D2" s="720"/>
      <c r="E2" s="720"/>
      <c r="F2" s="720"/>
      <c r="G2" s="687" t="s">
        <v>2979</v>
      </c>
      <c r="H2" s="1827"/>
    </row>
    <row r="3" spans="1:8" ht="18.75" customHeight="1" thickBot="1">
      <c r="A3" s="3258" t="s">
        <v>2980</v>
      </c>
      <c r="B3" s="3259"/>
      <c r="C3" s="1225" t="s">
        <v>2981</v>
      </c>
      <c r="D3" s="1225" t="s">
        <v>2982</v>
      </c>
      <c r="E3" s="1225" t="s">
        <v>2983</v>
      </c>
      <c r="F3" s="1225" t="s">
        <v>2984</v>
      </c>
      <c r="G3" s="1825" t="s">
        <v>2985</v>
      </c>
      <c r="H3" s="1827"/>
    </row>
    <row r="4" spans="1:8" ht="18.75" customHeight="1">
      <c r="A4" s="3260" t="s">
        <v>2986</v>
      </c>
      <c r="B4" s="3261"/>
      <c r="C4" s="1931">
        <v>68352</v>
      </c>
      <c r="D4" s="1931">
        <v>68146</v>
      </c>
      <c r="E4" s="940">
        <v>67926</v>
      </c>
      <c r="F4" s="940">
        <v>65072</v>
      </c>
      <c r="G4" s="940">
        <v>65007</v>
      </c>
      <c r="H4" s="1827"/>
    </row>
    <row r="5" spans="1:8" ht="18.75" customHeight="1">
      <c r="A5" s="3252" t="s">
        <v>2987</v>
      </c>
      <c r="B5" s="3253"/>
      <c r="C5" s="926">
        <v>54890</v>
      </c>
      <c r="D5" s="926">
        <v>54863</v>
      </c>
      <c r="E5" s="924">
        <v>54915</v>
      </c>
      <c r="F5" s="924">
        <v>53047</v>
      </c>
      <c r="G5" s="924">
        <v>53170</v>
      </c>
      <c r="H5" s="678"/>
    </row>
    <row r="6" spans="1:7" ht="18.75" customHeight="1">
      <c r="A6" s="3252" t="s">
        <v>2988</v>
      </c>
      <c r="B6" s="3253"/>
      <c r="C6" s="926">
        <v>13462</v>
      </c>
      <c r="D6" s="926">
        <v>13283</v>
      </c>
      <c r="E6" s="924">
        <v>13011</v>
      </c>
      <c r="F6" s="924">
        <v>12025</v>
      </c>
      <c r="G6" s="924">
        <v>11837</v>
      </c>
    </row>
    <row r="7" spans="1:7" ht="18.75" customHeight="1">
      <c r="A7" s="1826"/>
      <c r="B7" s="1932"/>
      <c r="C7" s="924"/>
      <c r="D7" s="924"/>
      <c r="E7" s="924"/>
      <c r="F7" s="924"/>
      <c r="G7" s="924"/>
    </row>
    <row r="8" spans="1:7" ht="18.75" customHeight="1">
      <c r="A8" s="3256" t="s">
        <v>2989</v>
      </c>
      <c r="B8" s="3257"/>
      <c r="C8" s="1254">
        <v>573811</v>
      </c>
      <c r="D8" s="1254">
        <v>586362</v>
      </c>
      <c r="E8" s="1254">
        <v>612622</v>
      </c>
      <c r="F8" s="1254">
        <v>633511</v>
      </c>
      <c r="G8" s="1254">
        <v>646126</v>
      </c>
    </row>
    <row r="9" spans="1:7" ht="18.75" customHeight="1">
      <c r="A9" s="3252" t="s">
        <v>2990</v>
      </c>
      <c r="B9" s="3253"/>
      <c r="C9" s="924">
        <v>320436</v>
      </c>
      <c r="D9" s="924">
        <v>320025</v>
      </c>
      <c r="E9" s="924">
        <v>328819</v>
      </c>
      <c r="F9" s="924">
        <v>335086</v>
      </c>
      <c r="G9" s="924">
        <v>330035</v>
      </c>
    </row>
    <row r="10" spans="1:7" ht="18.75" customHeight="1">
      <c r="A10" s="3252" t="s">
        <v>2991</v>
      </c>
      <c r="B10" s="3253"/>
      <c r="C10" s="924">
        <v>211173</v>
      </c>
      <c r="D10" s="924">
        <v>208331</v>
      </c>
      <c r="E10" s="924">
        <v>214545</v>
      </c>
      <c r="F10" s="924">
        <v>211153</v>
      </c>
      <c r="G10" s="924">
        <v>206878</v>
      </c>
    </row>
    <row r="11" spans="1:7" ht="18.75" customHeight="1">
      <c r="A11" s="3252" t="s">
        <v>2992</v>
      </c>
      <c r="B11" s="3253"/>
      <c r="C11" s="924">
        <v>91621</v>
      </c>
      <c r="D11" s="924">
        <v>94248</v>
      </c>
      <c r="E11" s="924">
        <v>97699</v>
      </c>
      <c r="F11" s="924">
        <v>108576</v>
      </c>
      <c r="G11" s="924">
        <v>108378</v>
      </c>
    </row>
    <row r="12" spans="1:7" ht="18.75" customHeight="1">
      <c r="A12" s="3252" t="s">
        <v>2993</v>
      </c>
      <c r="B12" s="3253"/>
      <c r="C12" s="924">
        <v>17641</v>
      </c>
      <c r="D12" s="924">
        <v>17444</v>
      </c>
      <c r="E12" s="924">
        <v>16574</v>
      </c>
      <c r="F12" s="924">
        <v>15356</v>
      </c>
      <c r="G12" s="924">
        <v>14779</v>
      </c>
    </row>
    <row r="13" spans="1:7" ht="18.75" customHeight="1">
      <c r="A13" s="3252" t="s">
        <v>2994</v>
      </c>
      <c r="B13" s="3253"/>
      <c r="C13" s="924">
        <v>253374</v>
      </c>
      <c r="D13" s="924">
        <v>266337</v>
      </c>
      <c r="E13" s="924">
        <v>283802</v>
      </c>
      <c r="F13" s="924">
        <v>298425</v>
      </c>
      <c r="G13" s="924">
        <v>316090</v>
      </c>
    </row>
    <row r="14" spans="1:7" ht="18.75" customHeight="1">
      <c r="A14" s="3252" t="s">
        <v>2995</v>
      </c>
      <c r="B14" s="3253"/>
      <c r="C14" s="924">
        <v>103371</v>
      </c>
      <c r="D14" s="924">
        <v>100139</v>
      </c>
      <c r="E14" s="924">
        <v>103890</v>
      </c>
      <c r="F14" s="924">
        <v>105418</v>
      </c>
      <c r="G14" s="924">
        <v>103394</v>
      </c>
    </row>
    <row r="15" spans="1:7" ht="18.75" customHeight="1">
      <c r="A15" s="3252" t="s">
        <v>2996</v>
      </c>
      <c r="B15" s="3253"/>
      <c r="C15" s="924">
        <v>146509</v>
      </c>
      <c r="D15" s="924">
        <v>163666</v>
      </c>
      <c r="E15" s="924">
        <v>177508</v>
      </c>
      <c r="F15" s="924">
        <v>189578</v>
      </c>
      <c r="G15" s="924">
        <v>210399</v>
      </c>
    </row>
    <row r="16" spans="1:8" ht="18.75" customHeight="1" thickBot="1">
      <c r="A16" s="3254" t="s">
        <v>2997</v>
      </c>
      <c r="B16" s="3255"/>
      <c r="C16" s="1807">
        <v>3492</v>
      </c>
      <c r="D16" s="1807">
        <v>2531</v>
      </c>
      <c r="E16" s="1807">
        <v>2403</v>
      </c>
      <c r="F16" s="1807">
        <v>3428</v>
      </c>
      <c r="G16" s="1807">
        <v>2296</v>
      </c>
      <c r="H16" s="1827"/>
    </row>
    <row r="17" spans="1:7" ht="18.75" customHeight="1" thickBot="1">
      <c r="A17" s="975"/>
      <c r="B17" s="683"/>
      <c r="C17" s="683"/>
      <c r="D17" s="683"/>
      <c r="E17" s="683"/>
      <c r="F17" s="683"/>
      <c r="G17" s="1933"/>
    </row>
    <row r="18" spans="1:8" ht="18.75" customHeight="1" thickBot="1">
      <c r="A18" s="3258" t="s">
        <v>2980</v>
      </c>
      <c r="B18" s="3259"/>
      <c r="C18" s="1225" t="s">
        <v>2998</v>
      </c>
      <c r="D18" s="1225" t="s">
        <v>2999</v>
      </c>
      <c r="E18" s="1225" t="s">
        <v>3000</v>
      </c>
      <c r="F18" s="1225" t="s">
        <v>3001</v>
      </c>
      <c r="G18" s="1825" t="s">
        <v>3002</v>
      </c>
      <c r="H18" s="1827"/>
    </row>
    <row r="19" spans="1:8" ht="18.75" customHeight="1">
      <c r="A19" s="3260" t="s">
        <v>2986</v>
      </c>
      <c r="B19" s="3261"/>
      <c r="C19" s="940">
        <v>64637</v>
      </c>
      <c r="D19" s="940">
        <v>64030</v>
      </c>
      <c r="E19" s="940">
        <v>63569</v>
      </c>
      <c r="F19" s="940">
        <v>63274</v>
      </c>
      <c r="G19" s="940">
        <v>63585</v>
      </c>
      <c r="H19" s="1827"/>
    </row>
    <row r="20" spans="1:8" ht="18.75" customHeight="1">
      <c r="A20" s="3252" t="s">
        <v>2987</v>
      </c>
      <c r="B20" s="3253"/>
      <c r="C20" s="924">
        <v>53020</v>
      </c>
      <c r="D20" s="924">
        <v>52747</v>
      </c>
      <c r="E20" s="924">
        <v>52580</v>
      </c>
      <c r="F20" s="924">
        <v>52607</v>
      </c>
      <c r="G20" s="924">
        <v>53155</v>
      </c>
      <c r="H20" s="678"/>
    </row>
    <row r="21" spans="1:7" ht="18.75" customHeight="1">
      <c r="A21" s="3252" t="s">
        <v>2988</v>
      </c>
      <c r="B21" s="3253"/>
      <c r="C21" s="924">
        <v>11617</v>
      </c>
      <c r="D21" s="924">
        <v>11283</v>
      </c>
      <c r="E21" s="924">
        <v>10989</v>
      </c>
      <c r="F21" s="924">
        <v>10667</v>
      </c>
      <c r="G21" s="924">
        <v>10430</v>
      </c>
    </row>
    <row r="22" spans="1:7" ht="18.75" customHeight="1">
      <c r="A22" s="1826"/>
      <c r="B22" s="1932"/>
      <c r="C22" s="924"/>
      <c r="D22" s="924"/>
      <c r="E22" s="924"/>
      <c r="F22" s="924"/>
      <c r="G22" s="924"/>
    </row>
    <row r="23" spans="1:7" ht="18.75" customHeight="1">
      <c r="A23" s="3256" t="s">
        <v>2989</v>
      </c>
      <c r="B23" s="3257"/>
      <c r="C23" s="1254">
        <v>672860</v>
      </c>
      <c r="D23" s="1254">
        <v>646607</v>
      </c>
      <c r="E23" s="1254">
        <v>619865</v>
      </c>
      <c r="F23" s="1254">
        <v>674152</v>
      </c>
      <c r="G23" s="1254">
        <v>662399</v>
      </c>
    </row>
    <row r="24" spans="1:7" ht="18.75" customHeight="1">
      <c r="A24" s="3252" t="s">
        <v>2990</v>
      </c>
      <c r="B24" s="3253"/>
      <c r="C24" s="924">
        <v>338942</v>
      </c>
      <c r="D24" s="924">
        <v>331579</v>
      </c>
      <c r="E24" s="924">
        <v>324657</v>
      </c>
      <c r="F24" s="924">
        <v>345523</v>
      </c>
      <c r="G24" s="924">
        <v>332900</v>
      </c>
    </row>
    <row r="25" spans="1:7" ht="18.75" customHeight="1">
      <c r="A25" s="3252" t="s">
        <v>2991</v>
      </c>
      <c r="B25" s="3253"/>
      <c r="C25" s="924">
        <v>213188</v>
      </c>
      <c r="D25" s="924">
        <v>212020</v>
      </c>
      <c r="E25" s="924">
        <v>209328</v>
      </c>
      <c r="F25" s="924">
        <v>224906</v>
      </c>
      <c r="G25" s="924">
        <v>216917</v>
      </c>
    </row>
    <row r="26" spans="1:7" ht="18.75" customHeight="1">
      <c r="A26" s="3252" t="s">
        <v>2992</v>
      </c>
      <c r="B26" s="3253"/>
      <c r="C26" s="924">
        <v>111585</v>
      </c>
      <c r="D26" s="924">
        <v>105957</v>
      </c>
      <c r="E26" s="924">
        <v>102495</v>
      </c>
      <c r="F26" s="924">
        <v>108359</v>
      </c>
      <c r="G26" s="924">
        <v>104373</v>
      </c>
    </row>
    <row r="27" spans="1:7" ht="18.75" customHeight="1">
      <c r="A27" s="3252" t="s">
        <v>2993</v>
      </c>
      <c r="B27" s="3253"/>
      <c r="C27" s="924">
        <v>14169</v>
      </c>
      <c r="D27" s="924">
        <v>13600</v>
      </c>
      <c r="E27" s="924">
        <v>12833</v>
      </c>
      <c r="F27" s="924">
        <v>12256</v>
      </c>
      <c r="G27" s="924">
        <v>11609</v>
      </c>
    </row>
    <row r="28" spans="1:7" ht="18.75" customHeight="1">
      <c r="A28" s="3252" t="s">
        <v>2994</v>
      </c>
      <c r="B28" s="3253"/>
      <c r="C28" s="924">
        <v>333918</v>
      </c>
      <c r="D28" s="924">
        <v>315028</v>
      </c>
      <c r="E28" s="924">
        <v>295207</v>
      </c>
      <c r="F28" s="924">
        <v>328629</v>
      </c>
      <c r="G28" s="924">
        <v>329499</v>
      </c>
    </row>
    <row r="29" spans="1:7" ht="18.75" customHeight="1">
      <c r="A29" s="3252" t="s">
        <v>2995</v>
      </c>
      <c r="B29" s="3253"/>
      <c r="C29" s="924">
        <v>102073</v>
      </c>
      <c r="D29" s="924">
        <v>96361</v>
      </c>
      <c r="E29" s="924">
        <v>91306</v>
      </c>
      <c r="F29" s="924">
        <v>95028</v>
      </c>
      <c r="G29" s="924">
        <v>92369</v>
      </c>
    </row>
    <row r="30" spans="1:7" ht="18.75" customHeight="1">
      <c r="A30" s="3252" t="s">
        <v>2996</v>
      </c>
      <c r="B30" s="3253"/>
      <c r="C30" s="924">
        <v>228713</v>
      </c>
      <c r="D30" s="924">
        <v>216258</v>
      </c>
      <c r="E30" s="924">
        <v>201401</v>
      </c>
      <c r="F30" s="924">
        <v>230702</v>
      </c>
      <c r="G30" s="924">
        <v>234775</v>
      </c>
    </row>
    <row r="31" spans="1:8" ht="18.75" customHeight="1" thickBot="1">
      <c r="A31" s="3254" t="s">
        <v>2997</v>
      </c>
      <c r="B31" s="3255"/>
      <c r="C31" s="1807">
        <v>3131</v>
      </c>
      <c r="D31" s="1807">
        <v>2408</v>
      </c>
      <c r="E31" s="1807">
        <v>2499</v>
      </c>
      <c r="F31" s="1807">
        <v>2899</v>
      </c>
      <c r="G31" s="1807">
        <v>2353</v>
      </c>
      <c r="H31" s="1827"/>
    </row>
    <row r="32" spans="1:7" ht="15.75" customHeight="1">
      <c r="A32" s="975" t="s">
        <v>3224</v>
      </c>
      <c r="B32" s="683"/>
      <c r="C32" s="683"/>
      <c r="D32" s="683"/>
      <c r="E32" s="683"/>
      <c r="F32" s="683"/>
      <c r="G32" s="1933"/>
    </row>
    <row r="33" spans="1:7" ht="15.75" customHeight="1">
      <c r="A33" s="1026" t="s">
        <v>3227</v>
      </c>
      <c r="B33" s="683"/>
      <c r="C33" s="683"/>
      <c r="D33" s="683"/>
      <c r="E33" s="683"/>
      <c r="F33" s="683"/>
      <c r="G33" s="683" t="s">
        <v>3226</v>
      </c>
    </row>
    <row r="34" spans="1:7" ht="15.75" customHeight="1">
      <c r="A34" s="1934"/>
      <c r="B34" s="683"/>
      <c r="C34" s="683"/>
      <c r="D34" s="683"/>
      <c r="E34" s="683"/>
      <c r="F34" s="683"/>
      <c r="G34" s="683"/>
    </row>
    <row r="35" spans="1:9" ht="18.75" customHeight="1">
      <c r="A35" s="891" t="s">
        <v>3225</v>
      </c>
      <c r="I35" s="717"/>
    </row>
    <row r="36" spans="1:9" ht="18.75" customHeight="1">
      <c r="A36" s="892"/>
      <c r="B36" s="1026"/>
      <c r="C36" s="718"/>
      <c r="D36" s="718"/>
      <c r="E36" s="718"/>
      <c r="F36" s="718"/>
      <c r="G36" s="718"/>
      <c r="I36" s="717"/>
    </row>
    <row r="37" ht="18.75" customHeight="1">
      <c r="I37" s="717"/>
    </row>
    <row r="38" spans="9:13" ht="18.75" customHeight="1">
      <c r="I38" s="717"/>
      <c r="J38" s="717"/>
      <c r="K38" s="717"/>
      <c r="L38" s="717"/>
      <c r="M38" s="717"/>
    </row>
    <row r="39" spans="9:13" ht="18.75" customHeight="1">
      <c r="I39" s="717"/>
      <c r="J39" s="717"/>
      <c r="K39" s="717"/>
      <c r="L39" s="717"/>
      <c r="M39" s="717"/>
    </row>
  </sheetData>
  <sheetProtection/>
  <mergeCells count="26">
    <mergeCell ref="A9:B9"/>
    <mergeCell ref="A3:B3"/>
    <mergeCell ref="A4:B4"/>
    <mergeCell ref="A5:B5"/>
    <mergeCell ref="A6:B6"/>
    <mergeCell ref="A8:B8"/>
    <mergeCell ref="A23:B23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30:B30"/>
    <mergeCell ref="A31:B31"/>
    <mergeCell ref="A24:B24"/>
    <mergeCell ref="A25:B25"/>
    <mergeCell ref="A26:B26"/>
    <mergeCell ref="A27:B27"/>
    <mergeCell ref="A28:B28"/>
    <mergeCell ref="A29:B29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&amp;C-65-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B1:J17"/>
  <sheetViews>
    <sheetView showGridLines="0" zoomScalePageLayoutView="0" workbookViewId="0" topLeftCell="A1">
      <selection activeCell="B20" sqref="B20"/>
    </sheetView>
  </sheetViews>
  <sheetFormatPr defaultColWidth="6.625" defaultRowHeight="18" customHeight="1"/>
  <cols>
    <col min="1" max="1" width="5.625" style="3" customWidth="1"/>
    <col min="2" max="2" width="17.625" style="34" customWidth="1"/>
    <col min="3" max="7" width="13.75390625" style="34" customWidth="1"/>
    <col min="8" max="252" width="6.625" style="3" customWidth="1"/>
    <col min="253" max="16384" width="6.625" style="3" customWidth="1"/>
  </cols>
  <sheetData>
    <row r="1" spans="2:7" ht="17.25">
      <c r="B1" s="1" t="s">
        <v>2867</v>
      </c>
      <c r="C1" s="37"/>
      <c r="D1" s="37"/>
      <c r="E1" s="37"/>
      <c r="F1" s="37"/>
      <c r="G1" s="37"/>
    </row>
    <row r="2" spans="2:7" ht="17.25">
      <c r="B2" s="1"/>
      <c r="C2" s="37"/>
      <c r="D2" s="37"/>
      <c r="E2" s="37"/>
      <c r="F2" s="37"/>
      <c r="G2" s="37"/>
    </row>
    <row r="3" spans="2:6" ht="12.75" thickBot="1">
      <c r="B3" s="3"/>
      <c r="C3" s="6"/>
      <c r="D3" s="6"/>
      <c r="E3" s="6"/>
      <c r="F3" s="6" t="s">
        <v>1017</v>
      </c>
    </row>
    <row r="4" spans="2:6" ht="15" customHeight="1">
      <c r="B4" s="2936" t="s">
        <v>700</v>
      </c>
      <c r="C4" s="2809" t="s">
        <v>1018</v>
      </c>
      <c r="D4" s="3262" t="s">
        <v>1019</v>
      </c>
      <c r="E4" s="3262" t="s">
        <v>1020</v>
      </c>
      <c r="F4" s="76" t="s">
        <v>1021</v>
      </c>
    </row>
    <row r="5" spans="2:6" ht="15" customHeight="1" thickBot="1">
      <c r="B5" s="3155"/>
      <c r="C5" s="3171"/>
      <c r="D5" s="3263"/>
      <c r="E5" s="3263"/>
      <c r="F5" s="70" t="s">
        <v>1022</v>
      </c>
    </row>
    <row r="6" spans="2:6" ht="24.75" customHeight="1">
      <c r="B6" s="541" t="s">
        <v>529</v>
      </c>
      <c r="C6" s="542">
        <v>21381</v>
      </c>
      <c r="D6" s="543">
        <v>19893</v>
      </c>
      <c r="E6" s="543">
        <v>56594</v>
      </c>
      <c r="F6" s="544">
        <v>99.4</v>
      </c>
    </row>
    <row r="7" spans="2:6" ht="24.75" customHeight="1">
      <c r="B7" s="295" t="s">
        <v>125</v>
      </c>
      <c r="C7" s="545">
        <v>21398</v>
      </c>
      <c r="D7" s="546">
        <v>20253</v>
      </c>
      <c r="E7" s="546">
        <v>56968</v>
      </c>
      <c r="F7" s="547">
        <v>99.5</v>
      </c>
    </row>
    <row r="8" spans="2:6" ht="24.75" customHeight="1">
      <c r="B8" s="295" t="s">
        <v>126</v>
      </c>
      <c r="C8" s="545">
        <v>21106</v>
      </c>
      <c r="D8" s="546">
        <v>20359</v>
      </c>
      <c r="E8" s="546">
        <v>56777</v>
      </c>
      <c r="F8" s="547">
        <v>99.6</v>
      </c>
    </row>
    <row r="9" spans="2:10" ht="24.75" customHeight="1">
      <c r="B9" s="295" t="s">
        <v>393</v>
      </c>
      <c r="C9" s="545">
        <v>21128</v>
      </c>
      <c r="D9" s="546">
        <v>19959</v>
      </c>
      <c r="E9" s="546">
        <v>55259</v>
      </c>
      <c r="F9" s="547">
        <v>99.6</v>
      </c>
      <c r="J9" s="35"/>
    </row>
    <row r="10" spans="2:6" ht="24.75" customHeight="1">
      <c r="B10" s="295" t="s">
        <v>175</v>
      </c>
      <c r="C10" s="545">
        <v>21203</v>
      </c>
      <c r="D10" s="546">
        <v>20108</v>
      </c>
      <c r="E10" s="546">
        <v>54837</v>
      </c>
      <c r="F10" s="547">
        <v>99.7</v>
      </c>
    </row>
    <row r="11" spans="2:7" ht="24.75" customHeight="1">
      <c r="B11" s="295" t="s">
        <v>485</v>
      </c>
      <c r="C11" s="545">
        <v>21577</v>
      </c>
      <c r="D11" s="546">
        <v>20249</v>
      </c>
      <c r="E11" s="546">
        <v>54350</v>
      </c>
      <c r="F11" s="547">
        <v>99.4</v>
      </c>
      <c r="G11" s="4"/>
    </row>
    <row r="12" spans="2:7" ht="24.75" customHeight="1">
      <c r="B12" s="295" t="s">
        <v>65</v>
      </c>
      <c r="C12" s="545">
        <v>21592</v>
      </c>
      <c r="D12" s="546">
        <v>20296</v>
      </c>
      <c r="E12" s="546">
        <v>53845</v>
      </c>
      <c r="F12" s="547">
        <v>99.4</v>
      </c>
      <c r="G12" s="4"/>
    </row>
    <row r="13" spans="2:7" ht="24.75" customHeight="1">
      <c r="B13" s="295" t="s">
        <v>424</v>
      </c>
      <c r="C13" s="545">
        <v>21574</v>
      </c>
      <c r="D13" s="546">
        <v>20295</v>
      </c>
      <c r="E13" s="546">
        <v>53324</v>
      </c>
      <c r="F13" s="547">
        <v>99.5</v>
      </c>
      <c r="G13" s="4"/>
    </row>
    <row r="14" spans="2:7" ht="24.75" customHeight="1">
      <c r="B14" s="295" t="s">
        <v>176</v>
      </c>
      <c r="C14" s="545">
        <v>21262</v>
      </c>
      <c r="D14" s="546">
        <v>19548</v>
      </c>
      <c r="E14" s="546">
        <v>52305</v>
      </c>
      <c r="F14" s="547">
        <v>99.5</v>
      </c>
      <c r="G14" s="4"/>
    </row>
    <row r="15" spans="2:7" ht="24.75" customHeight="1" thickBot="1">
      <c r="B15" s="548" t="s">
        <v>425</v>
      </c>
      <c r="C15" s="549">
        <v>21269</v>
      </c>
      <c r="D15" s="550">
        <v>19605</v>
      </c>
      <c r="E15" s="550">
        <v>51816</v>
      </c>
      <c r="F15" s="551">
        <v>99.6</v>
      </c>
      <c r="G15" s="4"/>
    </row>
    <row r="16" spans="2:7" s="81" customFormat="1" ht="13.5" customHeight="1">
      <c r="B16" s="2277" t="s">
        <v>3346</v>
      </c>
      <c r="C16" s="183"/>
      <c r="D16" s="183"/>
      <c r="E16" s="183"/>
      <c r="F16" s="552" t="s">
        <v>2510</v>
      </c>
      <c r="G16" s="68"/>
    </row>
    <row r="17" spans="2:7" ht="12">
      <c r="B17" s="37" t="s">
        <v>3004</v>
      </c>
      <c r="C17" s="553"/>
      <c r="D17" s="553"/>
      <c r="E17" s="553"/>
      <c r="F17" s="554"/>
      <c r="G17" s="553"/>
    </row>
    <row r="18" ht="12"/>
  </sheetData>
  <sheetProtection/>
  <mergeCells count="4">
    <mergeCell ref="B4:B5"/>
    <mergeCell ref="C4:C5"/>
    <mergeCell ref="D4:D5"/>
    <mergeCell ref="E4:E5"/>
  </mergeCells>
  <dataValidations count="1">
    <dataValidation allowBlank="1" showInputMessage="1" showErrorMessage="1" imeMode="off" sqref="C6:F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&amp;C-66-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22">
      <selection activeCell="B37" sqref="B37"/>
    </sheetView>
  </sheetViews>
  <sheetFormatPr defaultColWidth="6.625" defaultRowHeight="13.5"/>
  <cols>
    <col min="1" max="1" width="10.25390625" style="68" customWidth="1"/>
    <col min="2" max="2" width="14.625" style="68" customWidth="1"/>
    <col min="3" max="3" width="2.75390625" style="68" customWidth="1"/>
    <col min="4" max="4" width="5.375" style="68" customWidth="1"/>
    <col min="5" max="5" width="7.75390625" style="68" customWidth="1"/>
    <col min="6" max="6" width="2.75390625" style="68" customWidth="1"/>
    <col min="7" max="7" width="5.375" style="81" customWidth="1"/>
    <col min="8" max="8" width="7.75390625" style="68" customWidth="1"/>
    <col min="9" max="10" width="14.625" style="81" customWidth="1"/>
    <col min="11" max="14" width="15.50390625" style="81" customWidth="1"/>
    <col min="15" max="250" width="6.625" style="81" customWidth="1"/>
    <col min="251" max="16384" width="6.625" style="81" customWidth="1"/>
  </cols>
  <sheetData>
    <row r="1" spans="1:8" ht="18" customHeight="1">
      <c r="A1" s="1" t="s">
        <v>2868</v>
      </c>
      <c r="B1" s="82"/>
      <c r="C1" s="82"/>
      <c r="D1" s="82"/>
      <c r="E1" s="82"/>
      <c r="F1" s="82"/>
      <c r="G1" s="82"/>
      <c r="H1" s="82"/>
    </row>
    <row r="2" spans="2:10" ht="18" customHeight="1" thickBot="1">
      <c r="B2" s="6"/>
      <c r="C2" s="6"/>
      <c r="D2" s="6"/>
      <c r="E2" s="6"/>
      <c r="F2" s="6"/>
      <c r="G2" s="42"/>
      <c r="H2" s="6"/>
      <c r="J2" s="6" t="s">
        <v>1023</v>
      </c>
    </row>
    <row r="3" spans="1:10" ht="18" customHeight="1">
      <c r="A3" s="2935" t="s">
        <v>700</v>
      </c>
      <c r="B3" s="3058" t="s">
        <v>1024</v>
      </c>
      <c r="C3" s="2756"/>
      <c r="D3" s="2756"/>
      <c r="E3" s="2756"/>
      <c r="F3" s="2756"/>
      <c r="G3" s="2756"/>
      <c r="H3" s="2756"/>
      <c r="I3" s="2756"/>
      <c r="J3" s="2756"/>
    </row>
    <row r="4" spans="1:10" ht="18" customHeight="1" thickBot="1">
      <c r="A4" s="2979"/>
      <c r="B4" s="71" t="s">
        <v>1025</v>
      </c>
      <c r="C4" s="2898" t="s">
        <v>1026</v>
      </c>
      <c r="D4" s="2791"/>
      <c r="E4" s="2811"/>
      <c r="F4" s="2898" t="s">
        <v>1027</v>
      </c>
      <c r="G4" s="3264"/>
      <c r="H4" s="3156"/>
      <c r="I4" s="39" t="s">
        <v>1028</v>
      </c>
      <c r="J4" s="52" t="s">
        <v>1029</v>
      </c>
    </row>
    <row r="5" spans="1:11" ht="24.75" customHeight="1">
      <c r="A5" s="555" t="s">
        <v>205</v>
      </c>
      <c r="B5" s="542">
        <v>454106</v>
      </c>
      <c r="C5" s="3265">
        <v>99343</v>
      </c>
      <c r="D5" s="3265">
        <v>0</v>
      </c>
      <c r="E5" s="3265">
        <v>0</v>
      </c>
      <c r="F5" s="3265">
        <v>11059</v>
      </c>
      <c r="G5" s="3265">
        <v>0</v>
      </c>
      <c r="H5" s="3265">
        <v>0</v>
      </c>
      <c r="I5" s="543">
        <v>3341</v>
      </c>
      <c r="J5" s="543">
        <v>340363</v>
      </c>
      <c r="K5" s="556"/>
    </row>
    <row r="6" spans="1:11" ht="24.75" customHeight="1">
      <c r="A6" s="231" t="s">
        <v>570</v>
      </c>
      <c r="B6" s="545">
        <v>463616</v>
      </c>
      <c r="C6" s="3266">
        <v>99647</v>
      </c>
      <c r="D6" s="3266">
        <v>0</v>
      </c>
      <c r="E6" s="3266">
        <v>0</v>
      </c>
      <c r="F6" s="3266">
        <v>8834</v>
      </c>
      <c r="G6" s="3266">
        <v>0</v>
      </c>
      <c r="H6" s="3266">
        <v>0</v>
      </c>
      <c r="I6" s="546">
        <v>3448</v>
      </c>
      <c r="J6" s="546">
        <v>351687</v>
      </c>
      <c r="K6" s="556"/>
    </row>
    <row r="7" spans="1:11" ht="24.75" customHeight="1">
      <c r="A7" s="231" t="s">
        <v>576</v>
      </c>
      <c r="B7" s="545">
        <v>466269</v>
      </c>
      <c r="C7" s="3266">
        <v>100093</v>
      </c>
      <c r="D7" s="3266">
        <v>0</v>
      </c>
      <c r="E7" s="3266">
        <v>0</v>
      </c>
      <c r="F7" s="3266">
        <v>5380</v>
      </c>
      <c r="G7" s="3266">
        <v>0</v>
      </c>
      <c r="H7" s="3266">
        <v>0</v>
      </c>
      <c r="I7" s="546">
        <v>3466</v>
      </c>
      <c r="J7" s="546">
        <v>357330</v>
      </c>
      <c r="K7" s="556"/>
    </row>
    <row r="8" spans="1:11" ht="24.75" customHeight="1">
      <c r="A8" s="92" t="s">
        <v>571</v>
      </c>
      <c r="B8" s="545">
        <v>467790</v>
      </c>
      <c r="C8" s="3266">
        <v>100461</v>
      </c>
      <c r="D8" s="3266">
        <v>0</v>
      </c>
      <c r="E8" s="3266">
        <v>0</v>
      </c>
      <c r="F8" s="3266">
        <v>3288</v>
      </c>
      <c r="G8" s="3266">
        <v>0</v>
      </c>
      <c r="H8" s="3266">
        <v>0</v>
      </c>
      <c r="I8" s="546">
        <v>3476</v>
      </c>
      <c r="J8" s="546">
        <v>360565</v>
      </c>
      <c r="K8" s="556"/>
    </row>
    <row r="9" spans="1:11" ht="24.75" customHeight="1">
      <c r="A9" s="231" t="s">
        <v>63</v>
      </c>
      <c r="B9" s="545">
        <v>470622</v>
      </c>
      <c r="C9" s="3266">
        <v>102388</v>
      </c>
      <c r="D9" s="3266">
        <v>0</v>
      </c>
      <c r="E9" s="3266">
        <v>0</v>
      </c>
      <c r="F9" s="3266">
        <v>2271</v>
      </c>
      <c r="G9" s="3266">
        <v>0</v>
      </c>
      <c r="H9" s="3266">
        <v>0</v>
      </c>
      <c r="I9" s="546">
        <v>3243</v>
      </c>
      <c r="J9" s="546">
        <v>362720</v>
      </c>
      <c r="K9" s="556"/>
    </row>
    <row r="10" spans="1:11" ht="24.75" customHeight="1">
      <c r="A10" s="231" t="s">
        <v>64</v>
      </c>
      <c r="B10" s="545">
        <v>475496</v>
      </c>
      <c r="C10" s="3266">
        <v>104326</v>
      </c>
      <c r="D10" s="3266">
        <v>0</v>
      </c>
      <c r="E10" s="3266">
        <v>0</v>
      </c>
      <c r="F10" s="3266">
        <v>2648</v>
      </c>
      <c r="G10" s="3266">
        <v>0</v>
      </c>
      <c r="H10" s="3266">
        <v>0</v>
      </c>
      <c r="I10" s="546">
        <v>3451</v>
      </c>
      <c r="J10" s="546">
        <v>365071</v>
      </c>
      <c r="K10" s="556"/>
    </row>
    <row r="11" spans="1:11" ht="24.75" customHeight="1">
      <c r="A11" s="92" t="s">
        <v>65</v>
      </c>
      <c r="B11" s="545">
        <v>478171</v>
      </c>
      <c r="C11" s="3266">
        <v>107794</v>
      </c>
      <c r="D11" s="3266">
        <v>0</v>
      </c>
      <c r="E11" s="3266">
        <v>0</v>
      </c>
      <c r="F11" s="3266">
        <v>1820</v>
      </c>
      <c r="G11" s="3266">
        <v>0</v>
      </c>
      <c r="H11" s="3266">
        <v>0</v>
      </c>
      <c r="I11" s="546">
        <v>3479</v>
      </c>
      <c r="J11" s="546">
        <v>365078</v>
      </c>
      <c r="K11" s="556"/>
    </row>
    <row r="12" spans="1:11" ht="24.75" customHeight="1">
      <c r="A12" s="231" t="s">
        <v>66</v>
      </c>
      <c r="B12" s="545">
        <v>490515</v>
      </c>
      <c r="C12" s="3266">
        <v>120531</v>
      </c>
      <c r="D12" s="3266">
        <v>0</v>
      </c>
      <c r="E12" s="3266">
        <v>0</v>
      </c>
      <c r="F12" s="3266">
        <v>1539</v>
      </c>
      <c r="G12" s="3266">
        <v>0</v>
      </c>
      <c r="H12" s="3266">
        <v>0</v>
      </c>
      <c r="I12" s="546">
        <v>3479</v>
      </c>
      <c r="J12" s="546">
        <v>364966</v>
      </c>
      <c r="K12" s="557"/>
    </row>
    <row r="13" spans="1:11" ht="24.75" customHeight="1">
      <c r="A13" s="231" t="s">
        <v>67</v>
      </c>
      <c r="B13" s="545">
        <v>490750</v>
      </c>
      <c r="C13" s="3266">
        <v>121343</v>
      </c>
      <c r="D13" s="3266">
        <v>0</v>
      </c>
      <c r="E13" s="3266">
        <v>0</v>
      </c>
      <c r="F13" s="3266">
        <v>755</v>
      </c>
      <c r="G13" s="3266">
        <v>0</v>
      </c>
      <c r="H13" s="3266">
        <v>0</v>
      </c>
      <c r="I13" s="546">
        <v>3494</v>
      </c>
      <c r="J13" s="546">
        <v>365158</v>
      </c>
      <c r="K13" s="557"/>
    </row>
    <row r="14" spans="1:11" ht="24.75" customHeight="1" thickBot="1">
      <c r="A14" s="219" t="s">
        <v>425</v>
      </c>
      <c r="B14" s="558">
        <v>492759</v>
      </c>
      <c r="C14" s="3267">
        <v>121623</v>
      </c>
      <c r="D14" s="3267"/>
      <c r="E14" s="3267"/>
      <c r="F14" s="3267">
        <v>755</v>
      </c>
      <c r="G14" s="3267"/>
      <c r="H14" s="3267"/>
      <c r="I14" s="550">
        <v>3498</v>
      </c>
      <c r="J14" s="550">
        <v>355718</v>
      </c>
      <c r="K14" s="557"/>
    </row>
    <row r="15" spans="1:11" ht="18" customHeight="1">
      <c r="A15" s="559"/>
      <c r="B15" s="560"/>
      <c r="C15" s="557"/>
      <c r="D15" s="557"/>
      <c r="E15" s="557"/>
      <c r="F15" s="557"/>
      <c r="G15" s="557"/>
      <c r="I15" s="556"/>
      <c r="J15" s="6" t="s">
        <v>2511</v>
      </c>
      <c r="K15" s="556"/>
    </row>
    <row r="16" spans="1:11" ht="18" customHeight="1">
      <c r="A16" s="559"/>
      <c r="B16" s="557"/>
      <c r="C16" s="557"/>
      <c r="D16" s="557"/>
      <c r="E16" s="557"/>
      <c r="F16" s="557"/>
      <c r="G16" s="557"/>
      <c r="I16" s="556"/>
      <c r="J16" s="6"/>
      <c r="K16" s="556"/>
    </row>
    <row r="17" spans="1:11" ht="18" customHeight="1">
      <c r="A17" s="559"/>
      <c r="B17" s="557"/>
      <c r="C17" s="557"/>
      <c r="D17" s="557"/>
      <c r="E17" s="557"/>
      <c r="F17" s="557"/>
      <c r="G17" s="557"/>
      <c r="I17" s="556"/>
      <c r="J17" s="6"/>
      <c r="K17" s="556"/>
    </row>
    <row r="18" spans="1:11" ht="18" customHeight="1">
      <c r="A18" s="559"/>
      <c r="B18" s="557"/>
      <c r="C18" s="557"/>
      <c r="D18" s="557"/>
      <c r="E18" s="557"/>
      <c r="F18" s="557"/>
      <c r="G18" s="557"/>
      <c r="I18" s="556"/>
      <c r="J18" s="6"/>
      <c r="K18" s="556"/>
    </row>
    <row r="19" ht="18" customHeight="1"/>
    <row r="20" spans="1:9" ht="18" customHeight="1">
      <c r="A20" s="1" t="s">
        <v>2869</v>
      </c>
      <c r="B20" s="82"/>
      <c r="C20" s="82"/>
      <c r="D20" s="82"/>
      <c r="E20" s="82"/>
      <c r="F20" s="82"/>
      <c r="G20" s="82"/>
      <c r="H20" s="82"/>
      <c r="I20" s="82"/>
    </row>
    <row r="21" spans="2:9" ht="18" customHeight="1" thickBot="1">
      <c r="B21" s="183"/>
      <c r="C21" s="183"/>
      <c r="D21" s="183"/>
      <c r="E21" s="183"/>
      <c r="F21" s="183"/>
      <c r="G21" s="183"/>
      <c r="H21" s="183"/>
      <c r="I21" s="6" t="s">
        <v>1030</v>
      </c>
    </row>
    <row r="22" spans="1:9" ht="18" customHeight="1">
      <c r="A22" s="2935" t="s">
        <v>700</v>
      </c>
      <c r="B22" s="2587" t="s">
        <v>1031</v>
      </c>
      <c r="C22" s="3098" t="s">
        <v>1032</v>
      </c>
      <c r="D22" s="3036"/>
      <c r="E22" s="3036"/>
      <c r="F22" s="3036"/>
      <c r="G22" s="3036"/>
      <c r="H22" s="3036"/>
      <c r="I22" s="3036"/>
    </row>
    <row r="23" spans="1:9" ht="18" customHeight="1" thickBot="1">
      <c r="A23" s="2979"/>
      <c r="B23" s="2911"/>
      <c r="C23" s="2898" t="s">
        <v>1033</v>
      </c>
      <c r="D23" s="2791"/>
      <c r="E23" s="2811"/>
      <c r="F23" s="2898" t="s">
        <v>1034</v>
      </c>
      <c r="G23" s="3264"/>
      <c r="H23" s="3156"/>
      <c r="I23" s="561" t="s">
        <v>1035</v>
      </c>
    </row>
    <row r="24" spans="1:9" ht="24.75" customHeight="1">
      <c r="A24" s="555" t="s">
        <v>205</v>
      </c>
      <c r="B24" s="542">
        <v>8218291</v>
      </c>
      <c r="C24" s="318"/>
      <c r="D24" s="201" t="s">
        <v>1036</v>
      </c>
      <c r="E24" s="543">
        <v>28519</v>
      </c>
      <c r="F24" s="318"/>
      <c r="G24" s="94" t="s">
        <v>1037</v>
      </c>
      <c r="H24" s="543">
        <v>0</v>
      </c>
      <c r="I24" s="543">
        <v>22251</v>
      </c>
    </row>
    <row r="25" spans="1:9" ht="24.75" customHeight="1">
      <c r="A25" s="231" t="s">
        <v>570</v>
      </c>
      <c r="B25" s="545">
        <v>8010293</v>
      </c>
      <c r="C25" s="206"/>
      <c r="D25" s="6" t="s">
        <v>1038</v>
      </c>
      <c r="E25" s="546">
        <v>25210</v>
      </c>
      <c r="F25" s="206"/>
      <c r="G25" s="7" t="s">
        <v>1037</v>
      </c>
      <c r="H25" s="546">
        <v>0</v>
      </c>
      <c r="I25" s="546">
        <v>21656</v>
      </c>
    </row>
    <row r="26" spans="1:9" ht="24.75" customHeight="1">
      <c r="A26" s="231" t="s">
        <v>576</v>
      </c>
      <c r="B26" s="545">
        <v>7896713</v>
      </c>
      <c r="C26" s="206"/>
      <c r="D26" s="43" t="s">
        <v>1039</v>
      </c>
      <c r="E26" s="546">
        <v>24258</v>
      </c>
      <c r="F26" s="206"/>
      <c r="G26" s="7" t="s">
        <v>1037</v>
      </c>
      <c r="H26" s="546">
        <v>0</v>
      </c>
      <c r="I26" s="546">
        <v>21636</v>
      </c>
    </row>
    <row r="27" spans="1:9" ht="24.75" customHeight="1">
      <c r="A27" s="92" t="s">
        <v>571</v>
      </c>
      <c r="B27" s="545">
        <v>7812244</v>
      </c>
      <c r="C27" s="206"/>
      <c r="D27" s="6" t="s">
        <v>1040</v>
      </c>
      <c r="E27" s="546">
        <v>24180</v>
      </c>
      <c r="F27" s="206"/>
      <c r="G27" s="7" t="s">
        <v>1037</v>
      </c>
      <c r="H27" s="546">
        <v>0</v>
      </c>
      <c r="I27" s="546">
        <v>21173</v>
      </c>
    </row>
    <row r="28" spans="1:9" ht="24.75" customHeight="1">
      <c r="A28" s="231" t="s">
        <v>63</v>
      </c>
      <c r="B28" s="545">
        <v>7624817</v>
      </c>
      <c r="C28" s="206"/>
      <c r="D28" s="6" t="s">
        <v>1041</v>
      </c>
      <c r="E28" s="546">
        <v>24157</v>
      </c>
      <c r="F28" s="206"/>
      <c r="G28" s="7" t="s">
        <v>1037</v>
      </c>
      <c r="H28" s="546">
        <v>0</v>
      </c>
      <c r="I28" s="546">
        <v>20671</v>
      </c>
    </row>
    <row r="29" spans="1:9" ht="24.75" customHeight="1">
      <c r="A29" s="231" t="s">
        <v>64</v>
      </c>
      <c r="B29" s="545">
        <v>7510046</v>
      </c>
      <c r="C29" s="206"/>
      <c r="D29" s="6" t="s">
        <v>1041</v>
      </c>
      <c r="E29" s="546">
        <v>24296</v>
      </c>
      <c r="F29" s="206"/>
      <c r="G29" s="1716" t="s">
        <v>1042</v>
      </c>
      <c r="H29" s="546">
        <v>17718</v>
      </c>
      <c r="I29" s="546">
        <v>20303</v>
      </c>
    </row>
    <row r="30" spans="1:9" ht="24.75" customHeight="1">
      <c r="A30" s="92" t="s">
        <v>65</v>
      </c>
      <c r="B30" s="545">
        <v>7294483</v>
      </c>
      <c r="C30" s="206"/>
      <c r="D30" s="6" t="s">
        <v>1043</v>
      </c>
      <c r="E30" s="546">
        <v>22187</v>
      </c>
      <c r="F30" s="206"/>
      <c r="G30" s="1716" t="s">
        <v>1044</v>
      </c>
      <c r="H30" s="546">
        <v>13761</v>
      </c>
      <c r="I30" s="546">
        <v>19786</v>
      </c>
    </row>
    <row r="31" spans="1:10" ht="24.75" customHeight="1">
      <c r="A31" s="231" t="s">
        <v>66</v>
      </c>
      <c r="B31" s="545">
        <v>7200529</v>
      </c>
      <c r="C31" s="206"/>
      <c r="D31" s="7" t="s">
        <v>1045</v>
      </c>
      <c r="E31" s="546">
        <v>22337</v>
      </c>
      <c r="F31" s="206"/>
      <c r="G31" s="1716" t="s">
        <v>1046</v>
      </c>
      <c r="H31" s="546">
        <v>17104</v>
      </c>
      <c r="I31" s="546">
        <v>19532</v>
      </c>
      <c r="J31" s="224"/>
    </row>
    <row r="32" spans="1:10" ht="24.75" customHeight="1">
      <c r="A32" s="231" t="s">
        <v>67</v>
      </c>
      <c r="B32" s="545">
        <v>7159651</v>
      </c>
      <c r="C32" s="206"/>
      <c r="D32" s="387" t="s">
        <v>1047</v>
      </c>
      <c r="E32" s="546">
        <v>22005</v>
      </c>
      <c r="F32" s="206"/>
      <c r="G32" s="1716" t="s">
        <v>1048</v>
      </c>
      <c r="H32" s="546">
        <v>17070</v>
      </c>
      <c r="I32" s="546">
        <v>19414</v>
      </c>
      <c r="J32" s="224"/>
    </row>
    <row r="33" spans="1:10" ht="24.75" customHeight="1" thickBot="1">
      <c r="A33" s="219" t="s">
        <v>425</v>
      </c>
      <c r="B33" s="549">
        <v>6954185</v>
      </c>
      <c r="C33" s="216"/>
      <c r="D33" s="562" t="s">
        <v>1049</v>
      </c>
      <c r="E33" s="550">
        <v>21121</v>
      </c>
      <c r="F33" s="216"/>
      <c r="G33" s="1935" t="s">
        <v>1050</v>
      </c>
      <c r="H33" s="550">
        <v>16830</v>
      </c>
      <c r="I33" s="550">
        <v>18785</v>
      </c>
      <c r="J33" s="224"/>
    </row>
    <row r="34" spans="1:9" ht="18" customHeight="1">
      <c r="A34" s="2278" t="s">
        <v>3463</v>
      </c>
      <c r="B34" s="183"/>
      <c r="C34" s="183"/>
      <c r="D34" s="183"/>
      <c r="E34" s="183"/>
      <c r="F34" s="183"/>
      <c r="G34" s="183"/>
      <c r="H34" s="183"/>
      <c r="I34" s="6" t="s">
        <v>2511</v>
      </c>
    </row>
    <row r="35" spans="7:9" ht="18" customHeight="1">
      <c r="G35" s="68"/>
      <c r="I35" s="68"/>
    </row>
    <row r="36" spans="7:9" ht="18" customHeight="1">
      <c r="G36" s="68"/>
      <c r="I36" s="68"/>
    </row>
    <row r="37" spans="7:9" ht="18" customHeight="1">
      <c r="G37" s="68"/>
      <c r="I37" s="68"/>
    </row>
    <row r="38" spans="7:9" ht="18" customHeight="1">
      <c r="G38" s="68"/>
      <c r="I38" s="68"/>
    </row>
    <row r="39" spans="7:9" ht="18" customHeight="1">
      <c r="G39" s="68"/>
      <c r="I39" s="68"/>
    </row>
  </sheetData>
  <sheetProtection/>
  <mergeCells count="29">
    <mergeCell ref="A22:A23"/>
    <mergeCell ref="B22:B23"/>
    <mergeCell ref="C22:I22"/>
    <mergeCell ref="C23:E23"/>
    <mergeCell ref="F23:H23"/>
    <mergeCell ref="C12:E12"/>
    <mergeCell ref="F12:H12"/>
    <mergeCell ref="C13:E13"/>
    <mergeCell ref="F13:H13"/>
    <mergeCell ref="C14:E14"/>
    <mergeCell ref="F14:H14"/>
    <mergeCell ref="C9:E9"/>
    <mergeCell ref="F9:H9"/>
    <mergeCell ref="C10:E10"/>
    <mergeCell ref="F10:H10"/>
    <mergeCell ref="C11:E11"/>
    <mergeCell ref="F11:H11"/>
    <mergeCell ref="C6:E6"/>
    <mergeCell ref="F6:H6"/>
    <mergeCell ref="C7:E7"/>
    <mergeCell ref="F7:H7"/>
    <mergeCell ref="C8:E8"/>
    <mergeCell ref="F8:H8"/>
    <mergeCell ref="A3:A4"/>
    <mergeCell ref="B3:J3"/>
    <mergeCell ref="C4:E4"/>
    <mergeCell ref="F4:H4"/>
    <mergeCell ref="C5:E5"/>
    <mergeCell ref="F5:H5"/>
  </mergeCells>
  <dataValidations count="1">
    <dataValidation allowBlank="1" showInputMessage="1" showErrorMessage="1" imeMode="off" sqref="B5:J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&amp;C-67-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PageLayoutView="0" workbookViewId="0" topLeftCell="A1">
      <selection activeCell="A19" sqref="A19"/>
    </sheetView>
  </sheetViews>
  <sheetFormatPr defaultColWidth="6.625" defaultRowHeight="18" customHeight="1"/>
  <cols>
    <col min="1" max="1" width="9.75390625" style="34" customWidth="1"/>
    <col min="2" max="2" width="10.25390625" style="34" customWidth="1"/>
    <col min="3" max="6" width="8.625" style="34" customWidth="1"/>
    <col min="7" max="7" width="8.625" style="3" customWidth="1"/>
    <col min="8" max="9" width="8.625" style="34" customWidth="1"/>
    <col min="10" max="10" width="8.625" style="3" customWidth="1"/>
    <col min="11" max="247" width="6.625" style="3" customWidth="1"/>
    <col min="248" max="16384" width="6.625" style="3" customWidth="1"/>
  </cols>
  <sheetData>
    <row r="1" spans="1:9" ht="17.25">
      <c r="A1" s="1" t="s">
        <v>2870</v>
      </c>
      <c r="B1" s="37"/>
      <c r="C1" s="37"/>
      <c r="D1" s="37"/>
      <c r="E1" s="37"/>
      <c r="F1" s="37"/>
      <c r="G1" s="37"/>
      <c r="H1" s="37"/>
      <c r="I1" s="37"/>
    </row>
    <row r="2" spans="2:10" ht="12.75" thickBot="1">
      <c r="B2" s="6"/>
      <c r="C2" s="6"/>
      <c r="D2" s="6"/>
      <c r="E2" s="6"/>
      <c r="F2" s="6"/>
      <c r="G2" s="6"/>
      <c r="H2" s="6"/>
      <c r="I2" s="6"/>
      <c r="J2" s="31" t="s">
        <v>3347</v>
      </c>
    </row>
    <row r="3" spans="1:10" ht="19.5" customHeight="1">
      <c r="A3" s="2936" t="s">
        <v>1016</v>
      </c>
      <c r="B3" s="3268" t="s">
        <v>1051</v>
      </c>
      <c r="C3" s="3098" t="s">
        <v>1052</v>
      </c>
      <c r="D3" s="2756"/>
      <c r="E3" s="2756"/>
      <c r="F3" s="2756"/>
      <c r="G3" s="2756"/>
      <c r="H3" s="2756"/>
      <c r="I3" s="2756"/>
      <c r="J3" s="1288"/>
    </row>
    <row r="4" spans="1:10" ht="19.5" customHeight="1" thickBot="1">
      <c r="A4" s="2788"/>
      <c r="B4" s="2750"/>
      <c r="C4" s="39" t="s">
        <v>1053</v>
      </c>
      <c r="D4" s="39" t="s">
        <v>1054</v>
      </c>
      <c r="E4" s="39" t="s">
        <v>1055</v>
      </c>
      <c r="F4" s="39" t="s">
        <v>1056</v>
      </c>
      <c r="G4" s="39" t="s">
        <v>1057</v>
      </c>
      <c r="H4" s="39" t="s">
        <v>1058</v>
      </c>
      <c r="I4" s="52" t="s">
        <v>1059</v>
      </c>
      <c r="J4" s="1308" t="s">
        <v>2512</v>
      </c>
    </row>
    <row r="5" spans="1:10" ht="24.75" customHeight="1">
      <c r="A5" s="2078" t="s">
        <v>205</v>
      </c>
      <c r="B5" s="542">
        <v>7139544</v>
      </c>
      <c r="C5" s="2218">
        <v>4885388</v>
      </c>
      <c r="D5" s="2218">
        <v>329993</v>
      </c>
      <c r="E5" s="2218">
        <v>317374</v>
      </c>
      <c r="F5" s="2218">
        <v>114000</v>
      </c>
      <c r="G5" s="2218">
        <v>313000</v>
      </c>
      <c r="H5" s="2218">
        <v>627789</v>
      </c>
      <c r="I5" s="2218">
        <v>415000</v>
      </c>
      <c r="J5" s="414">
        <v>137000</v>
      </c>
    </row>
    <row r="6" spans="1:10" ht="24.75" customHeight="1">
      <c r="A6" s="92" t="s">
        <v>570</v>
      </c>
      <c r="B6" s="545">
        <v>6984288</v>
      </c>
      <c r="C6" s="2219">
        <v>4818656</v>
      </c>
      <c r="D6" s="2219">
        <v>310797</v>
      </c>
      <c r="E6" s="2219">
        <v>306365</v>
      </c>
      <c r="F6" s="2219">
        <v>113000</v>
      </c>
      <c r="G6" s="2219">
        <v>323000</v>
      </c>
      <c r="H6" s="2219">
        <v>628470</v>
      </c>
      <c r="I6" s="2219">
        <v>414000</v>
      </c>
      <c r="J6" s="414">
        <v>70000</v>
      </c>
    </row>
    <row r="7" spans="1:10" ht="24.75" customHeight="1">
      <c r="A7" s="92" t="s">
        <v>576</v>
      </c>
      <c r="B7" s="545">
        <v>6946003</v>
      </c>
      <c r="C7" s="2219">
        <v>4841420</v>
      </c>
      <c r="D7" s="2219">
        <v>307726</v>
      </c>
      <c r="E7" s="2219">
        <v>308353</v>
      </c>
      <c r="F7" s="2219">
        <v>114000</v>
      </c>
      <c r="G7" s="2219">
        <v>326000</v>
      </c>
      <c r="H7" s="2219">
        <v>581504</v>
      </c>
      <c r="I7" s="2219">
        <v>391000</v>
      </c>
      <c r="J7" s="414">
        <v>76000</v>
      </c>
    </row>
    <row r="8" spans="1:10" ht="24.75" customHeight="1">
      <c r="A8" s="92" t="s">
        <v>571</v>
      </c>
      <c r="B8" s="545">
        <v>6896717</v>
      </c>
      <c r="C8" s="2219">
        <v>4779891</v>
      </c>
      <c r="D8" s="2219">
        <v>314961</v>
      </c>
      <c r="E8" s="2219">
        <v>326279</v>
      </c>
      <c r="F8" s="2219">
        <v>109000</v>
      </c>
      <c r="G8" s="2219">
        <v>327000</v>
      </c>
      <c r="H8" s="2219">
        <v>576586</v>
      </c>
      <c r="I8" s="2219">
        <v>411000</v>
      </c>
      <c r="J8" s="414">
        <v>52000</v>
      </c>
    </row>
    <row r="9" spans="1:10" ht="24.75" customHeight="1">
      <c r="A9" s="92" t="s">
        <v>63</v>
      </c>
      <c r="B9" s="545">
        <v>6727479</v>
      </c>
      <c r="C9" s="2219">
        <v>4701316</v>
      </c>
      <c r="D9" s="2219">
        <v>324433</v>
      </c>
      <c r="E9" s="2219">
        <v>334135</v>
      </c>
      <c r="F9" s="2219">
        <v>114000</v>
      </c>
      <c r="G9" s="2219">
        <v>326000</v>
      </c>
      <c r="H9" s="2219">
        <v>523595</v>
      </c>
      <c r="I9" s="2219">
        <v>365000</v>
      </c>
      <c r="J9" s="414">
        <v>39000</v>
      </c>
    </row>
    <row r="10" spans="1:10" ht="24.75" customHeight="1">
      <c r="A10" s="92" t="s">
        <v>64</v>
      </c>
      <c r="B10" s="545">
        <v>6630194</v>
      </c>
      <c r="C10" s="2219">
        <v>4665407</v>
      </c>
      <c r="D10" s="2219">
        <v>296274</v>
      </c>
      <c r="E10" s="2219">
        <v>326021</v>
      </c>
      <c r="F10" s="2219">
        <v>111000</v>
      </c>
      <c r="G10" s="2219">
        <v>320000</v>
      </c>
      <c r="H10" s="2219">
        <v>500492</v>
      </c>
      <c r="I10" s="2219">
        <v>361000</v>
      </c>
      <c r="J10" s="414">
        <v>50000</v>
      </c>
    </row>
    <row r="11" spans="1:11" ht="24.75" customHeight="1">
      <c r="A11" s="92" t="s">
        <v>65</v>
      </c>
      <c r="B11" s="545">
        <v>6452609</v>
      </c>
      <c r="C11" s="2219">
        <v>4576589</v>
      </c>
      <c r="D11" s="2219">
        <v>272609</v>
      </c>
      <c r="E11" s="2219">
        <v>312005</v>
      </c>
      <c r="F11" s="2219">
        <v>120000</v>
      </c>
      <c r="G11" s="2219">
        <v>301000</v>
      </c>
      <c r="H11" s="2219">
        <v>484406</v>
      </c>
      <c r="I11" s="2219">
        <v>339000</v>
      </c>
      <c r="J11" s="414">
        <v>47000</v>
      </c>
      <c r="K11" s="35"/>
    </row>
    <row r="12" spans="1:11" ht="24.75" customHeight="1">
      <c r="A12" s="92" t="s">
        <v>66</v>
      </c>
      <c r="B12" s="545">
        <v>6377727</v>
      </c>
      <c r="C12" s="2219">
        <v>4540390</v>
      </c>
      <c r="D12" s="2219">
        <v>258952</v>
      </c>
      <c r="E12" s="2219">
        <v>293003</v>
      </c>
      <c r="F12" s="2219">
        <v>108000</v>
      </c>
      <c r="G12" s="2219">
        <v>302000</v>
      </c>
      <c r="H12" s="2219">
        <v>481382</v>
      </c>
      <c r="I12" s="2219">
        <v>348000</v>
      </c>
      <c r="J12" s="414">
        <v>46000</v>
      </c>
      <c r="K12" s="35"/>
    </row>
    <row r="13" spans="1:11" ht="24.75" customHeight="1">
      <c r="A13" s="92" t="s">
        <v>67</v>
      </c>
      <c r="B13" s="545">
        <v>6349913</v>
      </c>
      <c r="C13" s="2219">
        <v>4516172</v>
      </c>
      <c r="D13" s="2219">
        <v>255232</v>
      </c>
      <c r="E13" s="2219">
        <v>285003</v>
      </c>
      <c r="F13" s="2219">
        <v>99000</v>
      </c>
      <c r="G13" s="2219">
        <v>322000</v>
      </c>
      <c r="H13" s="2219">
        <v>502506</v>
      </c>
      <c r="I13" s="2219">
        <v>331000</v>
      </c>
      <c r="J13" s="414">
        <v>39000</v>
      </c>
      <c r="K13" s="35"/>
    </row>
    <row r="14" spans="1:11" ht="24.75" customHeight="1" thickBot="1">
      <c r="A14" s="563" t="s">
        <v>425</v>
      </c>
      <c r="B14" s="549">
        <v>6221692</v>
      </c>
      <c r="C14" s="2220">
        <v>4484321</v>
      </c>
      <c r="D14" s="2220">
        <v>237773</v>
      </c>
      <c r="E14" s="2220">
        <v>277002</v>
      </c>
      <c r="F14" s="2220">
        <v>103000</v>
      </c>
      <c r="G14" s="2220">
        <v>275000</v>
      </c>
      <c r="H14" s="2220">
        <v>496596</v>
      </c>
      <c r="I14" s="2220">
        <v>305000</v>
      </c>
      <c r="J14" s="1388">
        <v>43000</v>
      </c>
      <c r="K14" s="35"/>
    </row>
    <row r="15" spans="2:10" ht="12">
      <c r="B15" s="42"/>
      <c r="C15" s="42"/>
      <c r="D15" s="42"/>
      <c r="E15" s="42"/>
      <c r="F15" s="42"/>
      <c r="G15" s="42"/>
      <c r="H15" s="42"/>
      <c r="I15" s="6"/>
      <c r="J15" s="1830" t="s">
        <v>2513</v>
      </c>
    </row>
    <row r="16" spans="2:9" ht="12">
      <c r="B16" s="42"/>
      <c r="C16" s="42"/>
      <c r="D16" s="42"/>
      <c r="E16" s="42"/>
      <c r="F16" s="42"/>
      <c r="G16" s="42"/>
      <c r="H16" s="42"/>
      <c r="I16" s="6"/>
    </row>
    <row r="17" ht="12"/>
    <row r="18" spans="3:8" ht="12">
      <c r="C18" s="3"/>
      <c r="G18" s="34"/>
      <c r="H18" s="3"/>
    </row>
    <row r="19" spans="1:8" ht="17.25">
      <c r="A19" s="1" t="s">
        <v>3005</v>
      </c>
      <c r="B19" s="37"/>
      <c r="C19" s="37"/>
      <c r="D19" s="37"/>
      <c r="E19" s="37"/>
      <c r="F19" s="37"/>
      <c r="G19" s="37"/>
      <c r="H19" s="3"/>
    </row>
    <row r="20" spans="2:8" ht="12.75" thickBot="1">
      <c r="B20" s="6"/>
      <c r="C20" s="6"/>
      <c r="D20" s="6"/>
      <c r="E20" s="6"/>
      <c r="F20" s="6"/>
      <c r="G20" s="6"/>
      <c r="H20" s="6" t="s">
        <v>3006</v>
      </c>
    </row>
    <row r="21" spans="1:10" s="1330" customFormat="1" ht="19.5" customHeight="1">
      <c r="A21" s="2935" t="s">
        <v>977</v>
      </c>
      <c r="B21" s="3269"/>
      <c r="C21" s="1391" t="s">
        <v>978</v>
      </c>
      <c r="D21" s="1390" t="s">
        <v>2514</v>
      </c>
      <c r="E21" s="1392" t="s">
        <v>979</v>
      </c>
      <c r="F21" s="1389" t="s">
        <v>980</v>
      </c>
      <c r="G21" s="1392" t="s">
        <v>981</v>
      </c>
      <c r="H21" s="1393" t="s">
        <v>982</v>
      </c>
      <c r="J21" s="1394"/>
    </row>
    <row r="22" spans="1:10" ht="19.5" customHeight="1" thickBot="1">
      <c r="A22" s="2778"/>
      <c r="B22" s="2788"/>
      <c r="C22" s="522" t="s">
        <v>983</v>
      </c>
      <c r="D22" s="1936" t="s">
        <v>2515</v>
      </c>
      <c r="E22" s="1297" t="s">
        <v>983</v>
      </c>
      <c r="F22" s="523" t="s">
        <v>984</v>
      </c>
      <c r="G22" s="1297" t="s">
        <v>984</v>
      </c>
      <c r="H22" s="1301" t="s">
        <v>985</v>
      </c>
      <c r="I22" s="3"/>
      <c r="J22" s="34"/>
    </row>
    <row r="23" spans="1:10" ht="24.75" customHeight="1">
      <c r="A23" s="3270" t="s">
        <v>986</v>
      </c>
      <c r="B23" s="3271"/>
      <c r="C23" s="524">
        <v>625</v>
      </c>
      <c r="D23" s="206">
        <v>15061.74</v>
      </c>
      <c r="E23" s="525">
        <v>560.7</v>
      </c>
      <c r="F23" s="206">
        <v>17913</v>
      </c>
      <c r="G23" s="206">
        <v>13138</v>
      </c>
      <c r="H23" s="525">
        <v>31.59</v>
      </c>
      <c r="I23" s="3"/>
      <c r="J23" s="34"/>
    </row>
    <row r="24" spans="1:10" ht="24.75" customHeight="1">
      <c r="A24" s="2883" t="s">
        <v>392</v>
      </c>
      <c r="B24" s="2958"/>
      <c r="C24" s="524">
        <v>716.6</v>
      </c>
      <c r="D24" s="206">
        <v>15324.19</v>
      </c>
      <c r="E24" s="525">
        <v>645.4</v>
      </c>
      <c r="F24" s="206">
        <v>20093</v>
      </c>
      <c r="G24" s="206">
        <v>14451</v>
      </c>
      <c r="H24" s="525">
        <v>35.56</v>
      </c>
      <c r="I24" s="3"/>
      <c r="J24" s="34"/>
    </row>
    <row r="25" spans="1:10" ht="24.75" customHeight="1">
      <c r="A25" s="2883" t="s">
        <v>76</v>
      </c>
      <c r="B25" s="2958"/>
      <c r="C25" s="524">
        <v>781.7</v>
      </c>
      <c r="D25" s="206">
        <v>8111.8</v>
      </c>
      <c r="E25" s="525">
        <v>711.5</v>
      </c>
      <c r="F25" s="206">
        <v>20650</v>
      </c>
      <c r="G25" s="206">
        <v>15381</v>
      </c>
      <c r="H25" s="525">
        <v>36.7</v>
      </c>
      <c r="I25" s="1311"/>
      <c r="J25" s="34"/>
    </row>
    <row r="26" spans="1:10" ht="24.75" customHeight="1">
      <c r="A26" s="2883" t="s">
        <v>393</v>
      </c>
      <c r="B26" s="2958"/>
      <c r="C26" s="524">
        <v>814.3</v>
      </c>
      <c r="D26" s="206">
        <v>6839.43</v>
      </c>
      <c r="E26" s="525">
        <v>744.1</v>
      </c>
      <c r="F26" s="206">
        <v>20398</v>
      </c>
      <c r="G26" s="206">
        <v>15306</v>
      </c>
      <c r="H26" s="525">
        <v>36.51</v>
      </c>
      <c r="I26" s="1311"/>
      <c r="J26" s="34"/>
    </row>
    <row r="27" spans="1:10" ht="24.75" customHeight="1">
      <c r="A27" s="2883" t="s">
        <v>175</v>
      </c>
      <c r="B27" s="2958"/>
      <c r="C27" s="524">
        <v>903.8</v>
      </c>
      <c r="D27" s="206">
        <v>4479.19</v>
      </c>
      <c r="E27" s="525">
        <v>833.6</v>
      </c>
      <c r="F27" s="206">
        <v>21094</v>
      </c>
      <c r="G27" s="206">
        <v>16441</v>
      </c>
      <c r="H27" s="525">
        <v>38.05</v>
      </c>
      <c r="I27" s="3"/>
      <c r="J27" s="34"/>
    </row>
    <row r="28" spans="1:10" ht="24.75" customHeight="1">
      <c r="A28" s="2883" t="s">
        <v>252</v>
      </c>
      <c r="B28" s="2958"/>
      <c r="C28" s="524">
        <v>926.8</v>
      </c>
      <c r="D28" s="206">
        <v>4592.12</v>
      </c>
      <c r="E28" s="525">
        <v>856.6</v>
      </c>
      <c r="F28" s="206">
        <v>21951</v>
      </c>
      <c r="G28" s="206">
        <v>17955</v>
      </c>
      <c r="H28" s="525">
        <v>39.94</v>
      </c>
      <c r="I28" s="1311"/>
      <c r="J28" s="34"/>
    </row>
    <row r="29" spans="1:10" ht="24.75" customHeight="1">
      <c r="A29" s="3272" t="s">
        <v>752</v>
      </c>
      <c r="B29" s="2958"/>
      <c r="C29" s="524">
        <v>945.2</v>
      </c>
      <c r="D29" s="206">
        <v>3784.01</v>
      </c>
      <c r="E29" s="525">
        <v>875</v>
      </c>
      <c r="F29" s="206">
        <v>22856</v>
      </c>
      <c r="G29" s="206">
        <v>18622</v>
      </c>
      <c r="H29" s="525">
        <v>42</v>
      </c>
      <c r="I29" s="1311"/>
      <c r="J29" s="34"/>
    </row>
    <row r="30" spans="1:10" ht="24.75" customHeight="1">
      <c r="A30" s="2883" t="s">
        <v>254</v>
      </c>
      <c r="B30" s="2958"/>
      <c r="C30" s="524">
        <v>976.1</v>
      </c>
      <c r="D30" s="206">
        <v>3323.03</v>
      </c>
      <c r="E30" s="525">
        <v>905.9</v>
      </c>
      <c r="F30" s="206">
        <v>23092</v>
      </c>
      <c r="G30" s="206">
        <v>18742</v>
      </c>
      <c r="H30" s="525">
        <v>42.87</v>
      </c>
      <c r="I30" s="3"/>
      <c r="J30" s="34"/>
    </row>
    <row r="31" spans="1:10" ht="24.75" customHeight="1">
      <c r="A31" s="2883" t="s">
        <v>176</v>
      </c>
      <c r="B31" s="2958"/>
      <c r="C31" s="524">
        <v>987.2</v>
      </c>
      <c r="D31" s="206">
        <v>2337.2</v>
      </c>
      <c r="E31" s="525">
        <v>917</v>
      </c>
      <c r="F31" s="206">
        <v>23516</v>
      </c>
      <c r="G31" s="206">
        <v>19156</v>
      </c>
      <c r="H31" s="525">
        <v>44.23</v>
      </c>
      <c r="I31" s="3"/>
      <c r="J31" s="34"/>
    </row>
    <row r="32" spans="1:10" ht="24.75" customHeight="1" thickBot="1">
      <c r="A32" s="2885" t="s">
        <v>256</v>
      </c>
      <c r="B32" s="3093"/>
      <c r="C32" s="526">
        <v>995.5</v>
      </c>
      <c r="D32" s="216">
        <v>1994.75</v>
      </c>
      <c r="E32" s="526">
        <v>925.3</v>
      </c>
      <c r="F32" s="216">
        <v>24582</v>
      </c>
      <c r="G32" s="216">
        <v>19927</v>
      </c>
      <c r="H32" s="526">
        <v>46.7</v>
      </c>
      <c r="I32" s="1311"/>
      <c r="J32" s="34"/>
    </row>
    <row r="33" spans="2:8" ht="12">
      <c r="B33" s="42"/>
      <c r="C33" s="527"/>
      <c r="D33" s="42"/>
      <c r="E33" s="527"/>
      <c r="F33" s="42"/>
      <c r="G33" s="42"/>
      <c r="H33" s="6" t="s">
        <v>987</v>
      </c>
    </row>
    <row r="34" spans="3:8" ht="12">
      <c r="C34" s="3"/>
      <c r="G34" s="34"/>
      <c r="H34" s="528"/>
    </row>
    <row r="35" spans="3:8" ht="12">
      <c r="C35" s="3"/>
      <c r="G35" s="34"/>
      <c r="H35" s="3"/>
    </row>
    <row r="36" spans="3:8" ht="12">
      <c r="C36" s="3"/>
      <c r="G36" s="34"/>
      <c r="H36" s="3"/>
    </row>
    <row r="37" spans="3:8" ht="12">
      <c r="C37" s="3"/>
      <c r="G37" s="34"/>
      <c r="H37" s="3"/>
    </row>
    <row r="38" spans="3:8" ht="12">
      <c r="C38" s="3"/>
      <c r="G38" s="34"/>
      <c r="H38" s="3"/>
    </row>
  </sheetData>
  <sheetProtection/>
  <mergeCells count="14">
    <mergeCell ref="A24:B24"/>
    <mergeCell ref="A25:B25"/>
    <mergeCell ref="A26:B26"/>
    <mergeCell ref="A32:B32"/>
    <mergeCell ref="A27:B27"/>
    <mergeCell ref="A28:B28"/>
    <mergeCell ref="A29:B29"/>
    <mergeCell ref="A30:B30"/>
    <mergeCell ref="A31:B31"/>
    <mergeCell ref="A3:A4"/>
    <mergeCell ref="B3:B4"/>
    <mergeCell ref="C3:I3"/>
    <mergeCell ref="A21:B22"/>
    <mergeCell ref="A23:B23"/>
  </mergeCells>
  <dataValidations count="1">
    <dataValidation allowBlank="1" showInputMessage="1" showErrorMessage="1" imeMode="off" sqref="B5:I1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&amp;C-68-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9">
      <selection activeCell="K32" sqref="K32"/>
    </sheetView>
  </sheetViews>
  <sheetFormatPr defaultColWidth="6.625" defaultRowHeight="18.75" customHeight="1"/>
  <cols>
    <col min="1" max="1" width="19.00390625" style="68" customWidth="1"/>
    <col min="2" max="6" width="13.75390625" style="68" customWidth="1"/>
    <col min="7" max="16384" width="6.625" style="81" customWidth="1"/>
  </cols>
  <sheetData>
    <row r="1" spans="1:6" ht="17.25">
      <c r="A1" s="1" t="s">
        <v>2871</v>
      </c>
      <c r="B1" s="82"/>
      <c r="C1" s="82"/>
      <c r="D1" s="82"/>
      <c r="E1" s="82"/>
      <c r="F1" s="82"/>
    </row>
    <row r="2" spans="1:6" ht="17.25">
      <c r="A2" s="1"/>
      <c r="B2" s="82"/>
      <c r="C2" s="82"/>
      <c r="D2" s="82"/>
      <c r="E2" s="82"/>
      <c r="F2" s="82"/>
    </row>
    <row r="3" spans="2:6" ht="12.75" thickBot="1">
      <c r="B3" s="6"/>
      <c r="C3" s="6"/>
      <c r="D3" s="6"/>
      <c r="E3" s="6"/>
      <c r="F3" s="6" t="s">
        <v>1196</v>
      </c>
    </row>
    <row r="4" spans="1:6" ht="14.25" thickBot="1">
      <c r="A4" s="83" t="s">
        <v>1197</v>
      </c>
      <c r="B4" s="181" t="s">
        <v>205</v>
      </c>
      <c r="C4" s="610" t="s">
        <v>174</v>
      </c>
      <c r="D4" s="49" t="s">
        <v>175</v>
      </c>
      <c r="E4" s="362" t="s">
        <v>127</v>
      </c>
      <c r="F4" s="133" t="s">
        <v>176</v>
      </c>
    </row>
    <row r="5" spans="1:6" ht="19.5" customHeight="1">
      <c r="A5" s="152" t="s">
        <v>1198</v>
      </c>
      <c r="B5" s="72">
        <f>B6+B10+B11+B14</f>
        <v>22761</v>
      </c>
      <c r="C5" s="72">
        <f>C6+C10+C11+C14</f>
        <v>22559</v>
      </c>
      <c r="D5" s="72">
        <f>D6+D10+D11+D14</f>
        <v>22257</v>
      </c>
      <c r="E5" s="72">
        <f>E6+E10+E11+E14</f>
        <v>21198</v>
      </c>
      <c r="F5" s="72">
        <f>F6+F10+F11+F14</f>
        <v>20516</v>
      </c>
    </row>
    <row r="6" spans="1:6" ht="19.5" customHeight="1">
      <c r="A6" s="5" t="s">
        <v>1199</v>
      </c>
      <c r="B6" s="206">
        <f>SUM(B7:B9)</f>
        <v>3237</v>
      </c>
      <c r="C6" s="206">
        <f>SUM(C7:C9)</f>
        <v>3135</v>
      </c>
      <c r="D6" s="206">
        <f>SUM(D7:D9)</f>
        <v>3203</v>
      </c>
      <c r="E6" s="206">
        <f>SUM(E7:E9)</f>
        <v>2939</v>
      </c>
      <c r="F6" s="206">
        <f>SUM(F7:F9)</f>
        <v>2710</v>
      </c>
    </row>
    <row r="7" spans="1:6" ht="19.5" customHeight="1">
      <c r="A7" s="5" t="s">
        <v>1200</v>
      </c>
      <c r="B7" s="206">
        <v>1094</v>
      </c>
      <c r="C7" s="206">
        <v>1110</v>
      </c>
      <c r="D7" s="206">
        <v>1224</v>
      </c>
      <c r="E7" s="206">
        <v>1182</v>
      </c>
      <c r="F7" s="206">
        <v>1107</v>
      </c>
    </row>
    <row r="8" spans="1:6" ht="19.5" customHeight="1">
      <c r="A8" s="5" t="s">
        <v>1201</v>
      </c>
      <c r="B8" s="206">
        <v>2132</v>
      </c>
      <c r="C8" s="206">
        <v>2011</v>
      </c>
      <c r="D8" s="206">
        <v>1913</v>
      </c>
      <c r="E8" s="206">
        <v>1681</v>
      </c>
      <c r="F8" s="206">
        <v>1521</v>
      </c>
    </row>
    <row r="9" spans="1:6" ht="19.5" customHeight="1">
      <c r="A9" s="5" t="s">
        <v>1202</v>
      </c>
      <c r="B9" s="206">
        <v>11</v>
      </c>
      <c r="C9" s="206">
        <v>14</v>
      </c>
      <c r="D9" s="206">
        <v>66</v>
      </c>
      <c r="E9" s="206">
        <v>76</v>
      </c>
      <c r="F9" s="206">
        <v>82</v>
      </c>
    </row>
    <row r="10" spans="1:9" ht="19.5" customHeight="1">
      <c r="A10" s="5" t="s">
        <v>1203</v>
      </c>
      <c r="B10" s="206">
        <v>134</v>
      </c>
      <c r="C10" s="206">
        <v>129</v>
      </c>
      <c r="D10" s="206">
        <v>129</v>
      </c>
      <c r="E10" s="206">
        <v>126</v>
      </c>
      <c r="F10" s="206">
        <v>123</v>
      </c>
      <c r="I10"/>
    </row>
    <row r="11" spans="1:6" ht="19.5" customHeight="1">
      <c r="A11" s="5" t="s">
        <v>1204</v>
      </c>
      <c r="B11" s="206">
        <f>SUM(B12:B13)</f>
        <v>18666</v>
      </c>
      <c r="C11" s="206">
        <f>SUM(C12:C13)</f>
        <v>18572</v>
      </c>
      <c r="D11" s="206">
        <f>SUM(D12:D13)</f>
        <v>18216</v>
      </c>
      <c r="E11" s="206">
        <f>SUM(E12:E13)</f>
        <v>17440</v>
      </c>
      <c r="F11" s="206">
        <f>SUM(F12:F13)</f>
        <v>17005</v>
      </c>
    </row>
    <row r="12" spans="1:6" ht="19.5" customHeight="1">
      <c r="A12" s="5" t="s">
        <v>1200</v>
      </c>
      <c r="B12" s="206">
        <v>6028</v>
      </c>
      <c r="C12" s="206">
        <v>6368</v>
      </c>
      <c r="D12" s="206">
        <v>6431</v>
      </c>
      <c r="E12" s="206">
        <v>6358</v>
      </c>
      <c r="F12" s="206">
        <v>6479</v>
      </c>
    </row>
    <row r="13" spans="1:6" ht="19.5" customHeight="1">
      <c r="A13" s="5" t="s">
        <v>1201</v>
      </c>
      <c r="B13" s="206">
        <v>12638</v>
      </c>
      <c r="C13" s="206">
        <v>12204</v>
      </c>
      <c r="D13" s="206">
        <v>11785</v>
      </c>
      <c r="E13" s="206">
        <v>11082</v>
      </c>
      <c r="F13" s="206">
        <v>10526</v>
      </c>
    </row>
    <row r="14" spans="1:6" ht="19.5" customHeight="1">
      <c r="A14" s="5" t="s">
        <v>1205</v>
      </c>
      <c r="B14" s="206">
        <f>SUM(B15:B16)</f>
        <v>724</v>
      </c>
      <c r="C14" s="206">
        <f>SUM(C15:C16)</f>
        <v>723</v>
      </c>
      <c r="D14" s="206">
        <f>SUM(D15:D16)</f>
        <v>709</v>
      </c>
      <c r="E14" s="206">
        <f>SUM(E15:E16)</f>
        <v>693</v>
      </c>
      <c r="F14" s="206">
        <f>SUM(F15:F16)</f>
        <v>678</v>
      </c>
    </row>
    <row r="15" spans="1:6" ht="19.5" customHeight="1">
      <c r="A15" s="5" t="s">
        <v>1206</v>
      </c>
      <c r="B15" s="206">
        <v>625</v>
      </c>
      <c r="C15" s="206">
        <v>624</v>
      </c>
      <c r="D15" s="206">
        <v>607</v>
      </c>
      <c r="E15" s="206">
        <v>595</v>
      </c>
      <c r="F15" s="206">
        <v>589</v>
      </c>
    </row>
    <row r="16" spans="1:6" ht="19.5" customHeight="1" thickBot="1">
      <c r="A16" s="611" t="s">
        <v>1207</v>
      </c>
      <c r="B16" s="216">
        <v>99</v>
      </c>
      <c r="C16" s="216">
        <v>99</v>
      </c>
      <c r="D16" s="216">
        <v>102</v>
      </c>
      <c r="E16" s="216">
        <v>98</v>
      </c>
      <c r="F16" s="216">
        <v>89</v>
      </c>
    </row>
    <row r="17" spans="1:6" ht="15" customHeight="1">
      <c r="A17" s="68" t="s">
        <v>3348</v>
      </c>
      <c r="B17" s="183"/>
      <c r="C17" s="183"/>
      <c r="D17" s="183"/>
      <c r="E17" s="183"/>
      <c r="F17" s="43" t="s">
        <v>1208</v>
      </c>
    </row>
    <row r="18" spans="1:6" s="614" customFormat="1" ht="13.5">
      <c r="A18" s="612"/>
      <c r="B18" s="613"/>
      <c r="C18" s="613"/>
      <c r="D18" s="613"/>
      <c r="E18" s="613"/>
      <c r="F18" s="1785"/>
    </row>
    <row r="19" spans="2:6" ht="12">
      <c r="B19" s="183"/>
      <c r="C19" s="183"/>
      <c r="D19" s="183"/>
      <c r="E19" s="183"/>
      <c r="F19" s="6"/>
    </row>
    <row r="20" spans="2:6" ht="12">
      <c r="B20" s="247"/>
      <c r="C20" s="247"/>
      <c r="D20" s="247"/>
      <c r="E20" s="247"/>
      <c r="F20" s="6"/>
    </row>
    <row r="21" spans="1:6" ht="17.25">
      <c r="A21" s="248" t="s">
        <v>2872</v>
      </c>
      <c r="B21" s="82"/>
      <c r="C21" s="82"/>
      <c r="D21" s="82"/>
      <c r="E21" s="82"/>
      <c r="F21" s="82"/>
    </row>
    <row r="22" spans="1:6" ht="17.25">
      <c r="A22" s="248"/>
      <c r="B22" s="82"/>
      <c r="C22" s="82"/>
      <c r="D22" s="82"/>
      <c r="E22" s="82"/>
      <c r="F22" s="82"/>
    </row>
    <row r="23" spans="2:6" ht="12.75" thickBot="1">
      <c r="B23" s="6"/>
      <c r="C23" s="6"/>
      <c r="D23" s="6"/>
      <c r="E23" s="6"/>
      <c r="F23" s="6" t="s">
        <v>1196</v>
      </c>
    </row>
    <row r="24" spans="1:6" ht="14.25" thickBot="1">
      <c r="A24" s="83" t="s">
        <v>390</v>
      </c>
      <c r="B24" s="181" t="s">
        <v>173</v>
      </c>
      <c r="C24" s="610" t="s">
        <v>174</v>
      </c>
      <c r="D24" s="49" t="s">
        <v>175</v>
      </c>
      <c r="E24" s="362" t="s">
        <v>127</v>
      </c>
      <c r="F24" s="133" t="s">
        <v>176</v>
      </c>
    </row>
    <row r="25" spans="1:6" ht="19.5" customHeight="1">
      <c r="A25" s="152" t="s">
        <v>1198</v>
      </c>
      <c r="B25" s="459">
        <f>B26+B31+B36+B37+B30</f>
        <v>25572</v>
      </c>
      <c r="C25" s="459">
        <f>C26+C31+C36+C37+C30</f>
        <v>26926</v>
      </c>
      <c r="D25" s="459">
        <f>D26+D31+D36+D37+D30</f>
        <v>27711</v>
      </c>
      <c r="E25" s="459">
        <f>E26+E31+E36+E37+E30</f>
        <v>28671</v>
      </c>
      <c r="F25" s="459">
        <f>F26+F31+F36+F37+F30</f>
        <v>28891</v>
      </c>
    </row>
    <row r="26" spans="1:6" ht="19.5" customHeight="1">
      <c r="A26" s="5" t="s">
        <v>1209</v>
      </c>
      <c r="B26" s="89">
        <f>SUM(B27:B29)</f>
        <v>5965</v>
      </c>
      <c r="C26" s="89">
        <f>SUM(C27:C29)</f>
        <v>5626</v>
      </c>
      <c r="D26" s="89">
        <f>SUM(D27:D29)</f>
        <v>5247</v>
      </c>
      <c r="E26" s="89">
        <f>SUM(E27:E29)</f>
        <v>4941</v>
      </c>
      <c r="F26" s="89">
        <f>SUM(F27:F29)</f>
        <v>4603</v>
      </c>
    </row>
    <row r="27" spans="1:6" ht="19.5" customHeight="1">
      <c r="A27" s="5" t="s">
        <v>1210</v>
      </c>
      <c r="B27" s="89">
        <v>4966</v>
      </c>
      <c r="C27" s="89">
        <v>4612</v>
      </c>
      <c r="D27" s="89">
        <v>4322</v>
      </c>
      <c r="E27" s="89">
        <v>4015</v>
      </c>
      <c r="F27" s="89">
        <v>3714</v>
      </c>
    </row>
    <row r="28" spans="1:6" ht="19.5" customHeight="1">
      <c r="A28" s="5" t="s">
        <v>1211</v>
      </c>
      <c r="B28" s="89">
        <v>797</v>
      </c>
      <c r="C28" s="89">
        <v>805</v>
      </c>
      <c r="D28" s="89">
        <v>720</v>
      </c>
      <c r="E28" s="89">
        <v>678</v>
      </c>
      <c r="F28" s="89">
        <v>600</v>
      </c>
    </row>
    <row r="29" spans="1:6" ht="19.5" customHeight="1">
      <c r="A29" s="5" t="s">
        <v>1212</v>
      </c>
      <c r="B29" s="89">
        <v>202</v>
      </c>
      <c r="C29" s="89">
        <v>209</v>
      </c>
      <c r="D29" s="89">
        <v>205</v>
      </c>
      <c r="E29" s="89">
        <v>248</v>
      </c>
      <c r="F29" s="89">
        <v>289</v>
      </c>
    </row>
    <row r="30" spans="1:6" ht="19.5" customHeight="1">
      <c r="A30" s="5" t="s">
        <v>1213</v>
      </c>
      <c r="B30" s="89">
        <v>4</v>
      </c>
      <c r="C30" s="89">
        <v>12</v>
      </c>
      <c r="D30" s="89">
        <v>16</v>
      </c>
      <c r="E30" s="89">
        <v>26</v>
      </c>
      <c r="F30" s="89">
        <v>40</v>
      </c>
    </row>
    <row r="31" spans="1:6" ht="19.5" customHeight="1">
      <c r="A31" s="5" t="s">
        <v>1214</v>
      </c>
      <c r="B31" s="89">
        <f>SUM(B32:B35)</f>
        <v>16945</v>
      </c>
      <c r="C31" s="89">
        <f>SUM(C32:C35)</f>
        <v>17804</v>
      </c>
      <c r="D31" s="89">
        <f>SUM(D32:D35)</f>
        <v>18455</v>
      </c>
      <c r="E31" s="89">
        <f>SUM(E32:E35)</f>
        <v>19686</v>
      </c>
      <c r="F31" s="89">
        <f>SUM(F32:F35)</f>
        <v>20268</v>
      </c>
    </row>
    <row r="32" spans="1:6" ht="19.5" customHeight="1">
      <c r="A32" s="5" t="s">
        <v>1215</v>
      </c>
      <c r="B32" s="89">
        <v>509</v>
      </c>
      <c r="C32" s="89">
        <v>493</v>
      </c>
      <c r="D32" s="89">
        <v>532</v>
      </c>
      <c r="E32" s="89">
        <v>551</v>
      </c>
      <c r="F32" s="89">
        <v>554</v>
      </c>
    </row>
    <row r="33" spans="1:6" ht="19.5" customHeight="1">
      <c r="A33" s="5" t="s">
        <v>1216</v>
      </c>
      <c r="B33" s="89">
        <v>1</v>
      </c>
      <c r="C33" s="89">
        <v>1</v>
      </c>
      <c r="D33" s="89">
        <v>1</v>
      </c>
      <c r="E33" s="89">
        <v>1</v>
      </c>
      <c r="F33" s="462">
        <v>1</v>
      </c>
    </row>
    <row r="34" spans="1:6" ht="19.5" customHeight="1">
      <c r="A34" s="5" t="s">
        <v>1217</v>
      </c>
      <c r="B34" s="89">
        <v>7554</v>
      </c>
      <c r="C34" s="89">
        <v>7338</v>
      </c>
      <c r="D34" s="89">
        <v>7102</v>
      </c>
      <c r="E34" s="89">
        <v>7038</v>
      </c>
      <c r="F34" s="89">
        <v>6709</v>
      </c>
    </row>
    <row r="35" spans="1:6" ht="19.5" customHeight="1">
      <c r="A35" s="5" t="s">
        <v>1218</v>
      </c>
      <c r="B35" s="89">
        <v>8881</v>
      </c>
      <c r="C35" s="89">
        <v>9972</v>
      </c>
      <c r="D35" s="89">
        <v>10820</v>
      </c>
      <c r="E35" s="89">
        <v>12096</v>
      </c>
      <c r="F35" s="89">
        <v>13004</v>
      </c>
    </row>
    <row r="36" spans="1:6" ht="19.5" customHeight="1">
      <c r="A36" s="615" t="s">
        <v>1219</v>
      </c>
      <c r="B36" s="89">
        <v>2219</v>
      </c>
      <c r="C36" s="89">
        <v>3036</v>
      </c>
      <c r="D36" s="89">
        <v>3519</v>
      </c>
      <c r="E36" s="89">
        <v>3536</v>
      </c>
      <c r="F36" s="89">
        <v>3490</v>
      </c>
    </row>
    <row r="37" spans="1:6" ht="19.5" customHeight="1" thickBot="1">
      <c r="A37" s="611" t="s">
        <v>1220</v>
      </c>
      <c r="B37" s="616">
        <v>439</v>
      </c>
      <c r="C37" s="616">
        <v>448</v>
      </c>
      <c r="D37" s="616">
        <v>474</v>
      </c>
      <c r="E37" s="616">
        <v>482</v>
      </c>
      <c r="F37" s="616">
        <v>490</v>
      </c>
    </row>
    <row r="38" spans="2:6" ht="12">
      <c r="B38" s="617"/>
      <c r="C38" s="183"/>
      <c r="D38" s="183"/>
      <c r="E38" s="183"/>
      <c r="F38" s="6" t="s">
        <v>1221</v>
      </c>
    </row>
    <row r="39" spans="2:6" ht="12">
      <c r="B39" s="183"/>
      <c r="C39" s="183"/>
      <c r="D39" s="183"/>
      <c r="E39" s="183"/>
      <c r="F39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PageLayoutView="0" workbookViewId="0" topLeftCell="A1">
      <selection activeCell="I16" sqref="I16"/>
    </sheetView>
  </sheetViews>
  <sheetFormatPr defaultColWidth="6.625" defaultRowHeight="13.5"/>
  <cols>
    <col min="1" max="1" width="11.625" style="719" customWidth="1"/>
    <col min="2" max="6" width="9.00390625" style="717" customWidth="1"/>
    <col min="7" max="7" width="9.00390625" style="719" customWidth="1"/>
    <col min="8" max="8" width="12.375" style="717" customWidth="1"/>
    <col min="9" max="9" width="14.75390625" style="719" customWidth="1"/>
    <col min="10" max="255" width="6.625" style="719" customWidth="1"/>
    <col min="256" max="16384" width="6.625" style="719" customWidth="1"/>
  </cols>
  <sheetData>
    <row r="1" spans="1:9" ht="17.25">
      <c r="A1" s="865" t="s">
        <v>2840</v>
      </c>
      <c r="B1" s="875"/>
      <c r="C1" s="875"/>
      <c r="D1" s="875"/>
      <c r="E1" s="875"/>
      <c r="F1" s="875"/>
      <c r="G1" s="875"/>
      <c r="H1" s="875"/>
      <c r="I1" s="875"/>
    </row>
    <row r="2" spans="2:9" ht="14.25" customHeight="1" thickBot="1">
      <c r="B2" s="720"/>
      <c r="C2" s="720"/>
      <c r="D2" s="720"/>
      <c r="E2" s="720"/>
      <c r="F2" s="720"/>
      <c r="G2" s="720"/>
      <c r="H2" s="720"/>
      <c r="I2" s="720" t="s">
        <v>1762</v>
      </c>
    </row>
    <row r="3" spans="1:9" ht="18" customHeight="1">
      <c r="A3" s="2595" t="s">
        <v>2842</v>
      </c>
      <c r="B3" s="876" t="s">
        <v>1763</v>
      </c>
      <c r="C3" s="2597" t="s">
        <v>1764</v>
      </c>
      <c r="D3" s="2599" t="s">
        <v>1765</v>
      </c>
      <c r="E3" s="2600"/>
      <c r="F3" s="2600"/>
      <c r="G3" s="866" t="s">
        <v>1766</v>
      </c>
      <c r="H3" s="837" t="s">
        <v>1767</v>
      </c>
      <c r="I3" s="2601" t="s">
        <v>1768</v>
      </c>
    </row>
    <row r="4" spans="1:9" ht="18" customHeight="1" thickBot="1">
      <c r="A4" s="2596"/>
      <c r="B4" s="840" t="s">
        <v>1769</v>
      </c>
      <c r="C4" s="2598"/>
      <c r="D4" s="877" t="s">
        <v>1770</v>
      </c>
      <c r="E4" s="877" t="s">
        <v>1771</v>
      </c>
      <c r="F4" s="877" t="s">
        <v>1772</v>
      </c>
      <c r="G4" s="867" t="s">
        <v>1773</v>
      </c>
      <c r="H4" s="841" t="s">
        <v>1774</v>
      </c>
      <c r="I4" s="2596"/>
    </row>
    <row r="5" spans="1:9" ht="18" customHeight="1">
      <c r="A5" s="878" t="s">
        <v>1775</v>
      </c>
      <c r="B5" s="879">
        <v>158.84</v>
      </c>
      <c r="C5" s="788">
        <v>19982</v>
      </c>
      <c r="D5" s="788">
        <v>57403</v>
      </c>
      <c r="E5" s="788">
        <v>27854</v>
      </c>
      <c r="F5" s="788">
        <v>29549</v>
      </c>
      <c r="G5" s="880">
        <f aca="true" t="shared" si="0" ref="G5:G14">E5/F5*100</f>
        <v>94.26376527124437</v>
      </c>
      <c r="H5" s="881">
        <f aca="true" t="shared" si="1" ref="H5:H14">D5/B5</f>
        <v>361.3888189372954</v>
      </c>
      <c r="I5" s="882"/>
    </row>
    <row r="6" spans="1:12" ht="18" customHeight="1">
      <c r="A6" s="883">
        <v>15</v>
      </c>
      <c r="B6" s="879">
        <v>158.84</v>
      </c>
      <c r="C6" s="788">
        <v>20172</v>
      </c>
      <c r="D6" s="788">
        <v>57405</v>
      </c>
      <c r="E6" s="788">
        <v>27831</v>
      </c>
      <c r="F6" s="788">
        <v>29574</v>
      </c>
      <c r="G6" s="880">
        <f t="shared" si="0"/>
        <v>94.106309596267</v>
      </c>
      <c r="H6" s="881">
        <f t="shared" si="1"/>
        <v>361.4014102241249</v>
      </c>
      <c r="I6" s="882"/>
      <c r="L6" s="757"/>
    </row>
    <row r="7" spans="1:9" ht="18" customHeight="1">
      <c r="A7" s="883">
        <v>16</v>
      </c>
      <c r="B7" s="879">
        <v>158.88</v>
      </c>
      <c r="C7" s="788">
        <v>20346</v>
      </c>
      <c r="D7" s="788">
        <v>57174</v>
      </c>
      <c r="E7" s="788">
        <v>27754</v>
      </c>
      <c r="F7" s="788">
        <v>29420</v>
      </c>
      <c r="G7" s="880">
        <f t="shared" si="0"/>
        <v>94.33718558803535</v>
      </c>
      <c r="H7" s="881">
        <f t="shared" si="1"/>
        <v>359.85649546827796</v>
      </c>
      <c r="I7" s="882"/>
    </row>
    <row r="8" spans="1:9" ht="18" customHeight="1">
      <c r="A8" s="883">
        <v>17</v>
      </c>
      <c r="B8" s="879">
        <v>158.88</v>
      </c>
      <c r="C8" s="788">
        <v>20043</v>
      </c>
      <c r="D8" s="788">
        <v>55753</v>
      </c>
      <c r="E8" s="788">
        <v>26716</v>
      </c>
      <c r="F8" s="788">
        <v>29037</v>
      </c>
      <c r="G8" s="880">
        <f t="shared" si="0"/>
        <v>92.0067500086097</v>
      </c>
      <c r="H8" s="881">
        <f t="shared" si="1"/>
        <v>350.912638469285</v>
      </c>
      <c r="I8" s="884" t="s">
        <v>1776</v>
      </c>
    </row>
    <row r="9" spans="1:9" ht="18" customHeight="1">
      <c r="A9" s="883">
        <v>18</v>
      </c>
      <c r="B9" s="879">
        <v>158.89</v>
      </c>
      <c r="C9" s="788">
        <v>20233</v>
      </c>
      <c r="D9" s="788">
        <v>55324</v>
      </c>
      <c r="E9" s="788">
        <v>26489</v>
      </c>
      <c r="F9" s="788">
        <v>28835</v>
      </c>
      <c r="G9" s="880">
        <f t="shared" si="0"/>
        <v>91.86405410091902</v>
      </c>
      <c r="H9" s="881">
        <f t="shared" si="1"/>
        <v>348.1905720939015</v>
      </c>
      <c r="I9" s="685"/>
    </row>
    <row r="10" spans="1:9" ht="18" customHeight="1">
      <c r="A10" s="883">
        <v>19</v>
      </c>
      <c r="B10" s="879">
        <v>158.9</v>
      </c>
      <c r="C10" s="788">
        <v>20314</v>
      </c>
      <c r="D10" s="788">
        <v>54883</v>
      </c>
      <c r="E10" s="788">
        <v>26273</v>
      </c>
      <c r="F10" s="788">
        <v>28610</v>
      </c>
      <c r="G10" s="880">
        <f t="shared" si="0"/>
        <v>91.83152743795875</v>
      </c>
      <c r="H10" s="881">
        <f t="shared" si="1"/>
        <v>345.3933291378225</v>
      </c>
      <c r="I10" s="685"/>
    </row>
    <row r="11" spans="1:9" ht="18" customHeight="1">
      <c r="A11" s="883">
        <v>20</v>
      </c>
      <c r="B11" s="879">
        <v>158.9</v>
      </c>
      <c r="C11" s="788">
        <v>20433</v>
      </c>
      <c r="D11" s="788">
        <v>54436</v>
      </c>
      <c r="E11" s="788">
        <v>26063</v>
      </c>
      <c r="F11" s="788">
        <v>28373</v>
      </c>
      <c r="G11" s="880">
        <f t="shared" si="0"/>
        <v>91.85845698375216</v>
      </c>
      <c r="H11" s="881">
        <f t="shared" si="1"/>
        <v>342.5802391441158</v>
      </c>
      <c r="I11" s="685"/>
    </row>
    <row r="12" spans="1:9" ht="18" customHeight="1">
      <c r="A12" s="883">
        <v>21</v>
      </c>
      <c r="B12" s="879">
        <v>158.9</v>
      </c>
      <c r="C12" s="788">
        <v>20426</v>
      </c>
      <c r="D12" s="788">
        <v>53895</v>
      </c>
      <c r="E12" s="788">
        <v>25782</v>
      </c>
      <c r="F12" s="788">
        <v>28113</v>
      </c>
      <c r="G12" s="880">
        <f t="shared" si="0"/>
        <v>91.70846227723828</v>
      </c>
      <c r="H12" s="881">
        <f t="shared" si="1"/>
        <v>339.17558212712396</v>
      </c>
      <c r="I12" s="685"/>
    </row>
    <row r="13" spans="1:9" ht="18" customHeight="1">
      <c r="A13" s="883">
        <v>22</v>
      </c>
      <c r="B13" s="879">
        <v>158.9</v>
      </c>
      <c r="C13" s="788">
        <v>19698</v>
      </c>
      <c r="D13" s="788">
        <v>53000</v>
      </c>
      <c r="E13" s="788">
        <v>25358</v>
      </c>
      <c r="F13" s="788">
        <v>27642</v>
      </c>
      <c r="G13" s="880">
        <f t="shared" si="0"/>
        <v>91.73721148976196</v>
      </c>
      <c r="H13" s="881">
        <f t="shared" si="1"/>
        <v>333.54310887350533</v>
      </c>
      <c r="I13" s="884" t="s">
        <v>1776</v>
      </c>
    </row>
    <row r="14" spans="1:9" ht="18" customHeight="1" thickBot="1">
      <c r="A14" s="759">
        <v>23</v>
      </c>
      <c r="B14" s="885">
        <v>158.9</v>
      </c>
      <c r="C14" s="790">
        <v>19652</v>
      </c>
      <c r="D14" s="790">
        <v>52273</v>
      </c>
      <c r="E14" s="790">
        <v>25028</v>
      </c>
      <c r="F14" s="790">
        <v>27245</v>
      </c>
      <c r="G14" s="886">
        <f t="shared" si="0"/>
        <v>91.86272710589098</v>
      </c>
      <c r="H14" s="887">
        <f t="shared" si="1"/>
        <v>328.9679043423537</v>
      </c>
      <c r="I14" s="888"/>
    </row>
    <row r="15" spans="1:9" ht="15" customHeight="1">
      <c r="A15" s="1684" t="s">
        <v>2839</v>
      </c>
      <c r="B15" s="849"/>
      <c r="C15" s="849"/>
      <c r="D15" s="849"/>
      <c r="E15" s="849"/>
      <c r="F15" s="849"/>
      <c r="G15" s="849"/>
      <c r="H15" s="849"/>
      <c r="I15" s="683" t="s">
        <v>3403</v>
      </c>
    </row>
    <row r="16" spans="1:7" ht="15" customHeight="1">
      <c r="A16" s="890" t="s">
        <v>1777</v>
      </c>
      <c r="B16" s="891"/>
      <c r="G16" s="892"/>
    </row>
    <row r="17" ht="15" customHeight="1"/>
    <row r="18" spans="1:10" s="761" customFormat="1" ht="17.25">
      <c r="A18" s="2602" t="s">
        <v>2841</v>
      </c>
      <c r="B18" s="2603"/>
      <c r="C18" s="2603"/>
      <c r="D18" s="2603"/>
      <c r="E18" s="2603"/>
      <c r="F18" s="2603"/>
      <c r="G18" s="2603"/>
      <c r="H18" s="2603"/>
      <c r="J18" s="764"/>
    </row>
    <row r="19" spans="1:10" s="761" customFormat="1" ht="15" customHeight="1" thickBot="1">
      <c r="A19" s="764"/>
      <c r="B19" s="764"/>
      <c r="C19" s="764"/>
      <c r="E19" s="764"/>
      <c r="F19" s="764"/>
      <c r="G19" s="764"/>
      <c r="H19" s="764"/>
      <c r="I19" s="1737" t="s">
        <v>1778</v>
      </c>
      <c r="J19" s="764"/>
    </row>
    <row r="20" spans="1:10" s="761" customFormat="1" ht="15" customHeight="1">
      <c r="A20" s="893" t="s">
        <v>1779</v>
      </c>
      <c r="B20" s="2604" t="s">
        <v>1780</v>
      </c>
      <c r="C20" s="2595"/>
      <c r="D20" s="2605"/>
      <c r="E20" s="2606" t="s">
        <v>1781</v>
      </c>
      <c r="F20" s="2607"/>
      <c r="G20" s="2608"/>
      <c r="H20" s="2609" t="s">
        <v>1782</v>
      </c>
      <c r="I20" s="2604"/>
      <c r="J20" s="764"/>
    </row>
    <row r="21" spans="1:10" s="761" customFormat="1" ht="15" customHeight="1" thickBot="1">
      <c r="A21" s="868" t="s">
        <v>1783</v>
      </c>
      <c r="B21" s="894" t="s">
        <v>1784</v>
      </c>
      <c r="C21" s="877" t="s">
        <v>1785</v>
      </c>
      <c r="D21" s="877" t="s">
        <v>1786</v>
      </c>
      <c r="E21" s="877" t="s">
        <v>1787</v>
      </c>
      <c r="F21" s="877" t="s">
        <v>1788</v>
      </c>
      <c r="G21" s="877" t="s">
        <v>1789</v>
      </c>
      <c r="H21" s="2610"/>
      <c r="I21" s="2611"/>
      <c r="J21" s="764"/>
    </row>
    <row r="22" spans="1:10" s="761" customFormat="1" ht="18" customHeight="1">
      <c r="A22" s="895" t="s">
        <v>1775</v>
      </c>
      <c r="B22" s="896">
        <v>408</v>
      </c>
      <c r="C22" s="897">
        <v>534</v>
      </c>
      <c r="D22" s="897">
        <f aca="true" t="shared" si="2" ref="D22:D44">B22-C22</f>
        <v>-126</v>
      </c>
      <c r="E22" s="897">
        <v>1855</v>
      </c>
      <c r="F22" s="897">
        <v>1882</v>
      </c>
      <c r="G22" s="897">
        <f aca="true" t="shared" si="3" ref="G22:G44">E22-F22</f>
        <v>-27</v>
      </c>
      <c r="H22" s="2612">
        <f aca="true" t="shared" si="4" ref="H22:H27">D22+G22</f>
        <v>-153</v>
      </c>
      <c r="I22" s="2612"/>
      <c r="J22" s="764"/>
    </row>
    <row r="23" spans="1:10" s="761" customFormat="1" ht="18" customHeight="1">
      <c r="A23" s="898">
        <v>15</v>
      </c>
      <c r="B23" s="899">
        <v>447</v>
      </c>
      <c r="C23" s="900">
        <v>571</v>
      </c>
      <c r="D23" s="900">
        <f t="shared" si="2"/>
        <v>-124</v>
      </c>
      <c r="E23" s="900">
        <v>1845</v>
      </c>
      <c r="F23" s="900">
        <v>1766</v>
      </c>
      <c r="G23" s="900">
        <f t="shared" si="3"/>
        <v>79</v>
      </c>
      <c r="H23" s="2588">
        <f t="shared" si="4"/>
        <v>-45</v>
      </c>
      <c r="I23" s="2588"/>
      <c r="J23" s="901"/>
    </row>
    <row r="24" spans="1:10" s="761" customFormat="1" ht="18" customHeight="1">
      <c r="A24" s="898">
        <v>16</v>
      </c>
      <c r="B24" s="899">
        <v>449</v>
      </c>
      <c r="C24" s="900">
        <v>587</v>
      </c>
      <c r="D24" s="900">
        <f t="shared" si="2"/>
        <v>-138</v>
      </c>
      <c r="E24" s="900">
        <v>1747</v>
      </c>
      <c r="F24" s="900">
        <v>1872</v>
      </c>
      <c r="G24" s="900">
        <f t="shared" si="3"/>
        <v>-125</v>
      </c>
      <c r="H24" s="2588">
        <f t="shared" si="4"/>
        <v>-263</v>
      </c>
      <c r="I24" s="2588"/>
      <c r="J24" s="901"/>
    </row>
    <row r="25" spans="1:10" s="761" customFormat="1" ht="18" customHeight="1">
      <c r="A25" s="898">
        <v>17</v>
      </c>
      <c r="B25" s="899">
        <v>354</v>
      </c>
      <c r="C25" s="900">
        <v>636</v>
      </c>
      <c r="D25" s="900">
        <f t="shared" si="2"/>
        <v>-282</v>
      </c>
      <c r="E25" s="900">
        <v>1794</v>
      </c>
      <c r="F25" s="900">
        <v>1815</v>
      </c>
      <c r="G25" s="900">
        <f t="shared" si="3"/>
        <v>-21</v>
      </c>
      <c r="H25" s="2588">
        <f t="shared" si="4"/>
        <v>-303</v>
      </c>
      <c r="I25" s="2588"/>
      <c r="J25" s="901"/>
    </row>
    <row r="26" spans="1:10" s="761" customFormat="1" ht="18" customHeight="1">
      <c r="A26" s="898">
        <v>18</v>
      </c>
      <c r="B26" s="899">
        <v>355</v>
      </c>
      <c r="C26" s="900">
        <v>628</v>
      </c>
      <c r="D26" s="900">
        <f t="shared" si="2"/>
        <v>-273</v>
      </c>
      <c r="E26" s="900">
        <v>1643</v>
      </c>
      <c r="F26" s="900">
        <v>1853</v>
      </c>
      <c r="G26" s="900">
        <f t="shared" si="3"/>
        <v>-210</v>
      </c>
      <c r="H26" s="2588">
        <f t="shared" si="4"/>
        <v>-483</v>
      </c>
      <c r="I26" s="2588"/>
      <c r="J26" s="901"/>
    </row>
    <row r="27" spans="1:10" s="761" customFormat="1" ht="18" customHeight="1">
      <c r="A27" s="898">
        <v>19</v>
      </c>
      <c r="B27" s="899">
        <v>353</v>
      </c>
      <c r="C27" s="900">
        <v>660</v>
      </c>
      <c r="D27" s="900">
        <f t="shared" si="2"/>
        <v>-307</v>
      </c>
      <c r="E27" s="900">
        <v>1599</v>
      </c>
      <c r="F27" s="900">
        <v>1670</v>
      </c>
      <c r="G27" s="900">
        <f t="shared" si="3"/>
        <v>-71</v>
      </c>
      <c r="H27" s="2588">
        <f t="shared" si="4"/>
        <v>-378</v>
      </c>
      <c r="I27" s="2588"/>
      <c r="J27" s="901"/>
    </row>
    <row r="28" spans="1:10" s="761" customFormat="1" ht="18" customHeight="1">
      <c r="A28" s="898">
        <v>20</v>
      </c>
      <c r="B28" s="899">
        <v>347</v>
      </c>
      <c r="C28" s="900">
        <v>605</v>
      </c>
      <c r="D28" s="900">
        <f t="shared" si="2"/>
        <v>-258</v>
      </c>
      <c r="E28" s="900">
        <v>1511</v>
      </c>
      <c r="F28" s="900">
        <v>1765</v>
      </c>
      <c r="G28" s="900">
        <f t="shared" si="3"/>
        <v>-254</v>
      </c>
      <c r="H28" s="2588">
        <f>D28+G28</f>
        <v>-512</v>
      </c>
      <c r="I28" s="2588"/>
      <c r="J28" s="901"/>
    </row>
    <row r="29" spans="1:10" s="761" customFormat="1" ht="18" customHeight="1">
      <c r="A29" s="898">
        <v>21</v>
      </c>
      <c r="B29" s="899">
        <v>364</v>
      </c>
      <c r="C29" s="900">
        <v>632</v>
      </c>
      <c r="D29" s="900">
        <f t="shared" si="2"/>
        <v>-268</v>
      </c>
      <c r="E29" s="900">
        <v>1438</v>
      </c>
      <c r="F29" s="900">
        <v>1716</v>
      </c>
      <c r="G29" s="900">
        <f t="shared" si="3"/>
        <v>-278</v>
      </c>
      <c r="H29" s="2588">
        <f>D29+G29</f>
        <v>-546</v>
      </c>
      <c r="I29" s="2588"/>
      <c r="J29" s="901"/>
    </row>
    <row r="30" spans="1:10" s="761" customFormat="1" ht="18" customHeight="1">
      <c r="A30" s="898">
        <v>22</v>
      </c>
      <c r="B30" s="899">
        <v>335</v>
      </c>
      <c r="C30" s="900">
        <v>693</v>
      </c>
      <c r="D30" s="900">
        <f t="shared" si="2"/>
        <v>-358</v>
      </c>
      <c r="E30" s="900">
        <v>1374</v>
      </c>
      <c r="F30" s="900">
        <v>1607</v>
      </c>
      <c r="G30" s="900">
        <f t="shared" si="3"/>
        <v>-233</v>
      </c>
      <c r="H30" s="2588">
        <f>D30+G30</f>
        <v>-591</v>
      </c>
      <c r="I30" s="2588"/>
      <c r="J30" s="764"/>
    </row>
    <row r="31" spans="1:10" s="761" customFormat="1" ht="18" customHeight="1">
      <c r="A31" s="883">
        <v>23</v>
      </c>
      <c r="B31" s="902">
        <f>SUM(B33:B44)</f>
        <v>319</v>
      </c>
      <c r="C31" s="903">
        <f>SUM(C33:C44)</f>
        <v>662</v>
      </c>
      <c r="D31" s="903">
        <f t="shared" si="2"/>
        <v>-343</v>
      </c>
      <c r="E31" s="903">
        <f>SUM(E33:E44)</f>
        <v>1222</v>
      </c>
      <c r="F31" s="903">
        <f>SUM(F33:F44)</f>
        <v>1564</v>
      </c>
      <c r="G31" s="903">
        <f t="shared" si="3"/>
        <v>-342</v>
      </c>
      <c r="H31" s="2591">
        <f>D31+G31</f>
        <v>-685</v>
      </c>
      <c r="I31" s="2592"/>
      <c r="J31" s="901"/>
    </row>
    <row r="32" spans="1:10" s="761" customFormat="1" ht="18" customHeight="1">
      <c r="A32" s="904" t="s">
        <v>24</v>
      </c>
      <c r="B32" s="900"/>
      <c r="C32" s="905"/>
      <c r="D32" s="905"/>
      <c r="E32" s="905"/>
      <c r="F32" s="905"/>
      <c r="G32" s="905"/>
      <c r="H32" s="2593"/>
      <c r="I32" s="2594"/>
      <c r="J32" s="901"/>
    </row>
    <row r="33" spans="1:10" s="761" customFormat="1" ht="18" customHeight="1">
      <c r="A33" s="906">
        <v>36526</v>
      </c>
      <c r="B33" s="899">
        <v>31</v>
      </c>
      <c r="C33" s="900">
        <v>86</v>
      </c>
      <c r="D33" s="900">
        <f aca="true" t="shared" si="5" ref="D33:D43">B33-C33</f>
        <v>-55</v>
      </c>
      <c r="E33" s="900">
        <v>85</v>
      </c>
      <c r="F33" s="900">
        <v>119</v>
      </c>
      <c r="G33" s="900">
        <f aca="true" t="shared" si="6" ref="G33:G43">E33-F33</f>
        <v>-34</v>
      </c>
      <c r="H33" s="2588">
        <f>D33+G33</f>
        <v>-89</v>
      </c>
      <c r="I33" s="2588"/>
      <c r="J33" s="764"/>
    </row>
    <row r="34" spans="1:10" s="761" customFormat="1" ht="18" customHeight="1">
      <c r="A34" s="898">
        <v>2</v>
      </c>
      <c r="B34" s="899">
        <v>20</v>
      </c>
      <c r="C34" s="900">
        <v>66</v>
      </c>
      <c r="D34" s="900">
        <f t="shared" si="5"/>
        <v>-46</v>
      </c>
      <c r="E34" s="900">
        <v>90</v>
      </c>
      <c r="F34" s="900">
        <v>114</v>
      </c>
      <c r="G34" s="900">
        <f t="shared" si="6"/>
        <v>-24</v>
      </c>
      <c r="H34" s="2588">
        <f aca="true" t="shared" si="7" ref="H34:H43">D34+G34</f>
        <v>-70</v>
      </c>
      <c r="I34" s="2588"/>
      <c r="J34" s="764"/>
    </row>
    <row r="35" spans="1:10" s="761" customFormat="1" ht="18" customHeight="1">
      <c r="A35" s="898">
        <v>3</v>
      </c>
      <c r="B35" s="899">
        <v>31</v>
      </c>
      <c r="C35" s="900">
        <v>57</v>
      </c>
      <c r="D35" s="900">
        <f t="shared" si="5"/>
        <v>-26</v>
      </c>
      <c r="E35" s="900">
        <v>182</v>
      </c>
      <c r="F35" s="900">
        <v>318</v>
      </c>
      <c r="G35" s="900">
        <f t="shared" si="6"/>
        <v>-136</v>
      </c>
      <c r="H35" s="2588">
        <f t="shared" si="7"/>
        <v>-162</v>
      </c>
      <c r="I35" s="2588"/>
      <c r="J35" s="764"/>
    </row>
    <row r="36" spans="1:10" s="761" customFormat="1" ht="18" customHeight="1">
      <c r="A36" s="898">
        <v>4</v>
      </c>
      <c r="B36" s="900">
        <v>28</v>
      </c>
      <c r="C36" s="900">
        <v>49</v>
      </c>
      <c r="D36" s="900">
        <f t="shared" si="5"/>
        <v>-21</v>
      </c>
      <c r="E36" s="900">
        <v>162</v>
      </c>
      <c r="F36" s="900">
        <v>154</v>
      </c>
      <c r="G36" s="900">
        <f t="shared" si="6"/>
        <v>8</v>
      </c>
      <c r="H36" s="2588">
        <f t="shared" si="7"/>
        <v>-13</v>
      </c>
      <c r="I36" s="2588"/>
      <c r="J36" s="764"/>
    </row>
    <row r="37" spans="1:10" s="761" customFormat="1" ht="18" customHeight="1">
      <c r="A37" s="898">
        <v>5</v>
      </c>
      <c r="B37" s="899">
        <v>23</v>
      </c>
      <c r="C37" s="900">
        <v>48</v>
      </c>
      <c r="D37" s="900">
        <f t="shared" si="5"/>
        <v>-25</v>
      </c>
      <c r="E37" s="900">
        <v>123</v>
      </c>
      <c r="F37" s="900">
        <v>150</v>
      </c>
      <c r="G37" s="900">
        <f t="shared" si="6"/>
        <v>-27</v>
      </c>
      <c r="H37" s="2588">
        <f t="shared" si="7"/>
        <v>-52</v>
      </c>
      <c r="I37" s="2588"/>
      <c r="J37" s="764"/>
    </row>
    <row r="38" spans="1:10" s="761" customFormat="1" ht="18" customHeight="1">
      <c r="A38" s="898">
        <v>6</v>
      </c>
      <c r="B38" s="899">
        <v>28</v>
      </c>
      <c r="C38" s="900">
        <v>56</v>
      </c>
      <c r="D38" s="900">
        <f t="shared" si="5"/>
        <v>-28</v>
      </c>
      <c r="E38" s="900">
        <v>71</v>
      </c>
      <c r="F38" s="900">
        <v>115</v>
      </c>
      <c r="G38" s="900">
        <f t="shared" si="6"/>
        <v>-44</v>
      </c>
      <c r="H38" s="2588">
        <f t="shared" si="7"/>
        <v>-72</v>
      </c>
      <c r="I38" s="2588"/>
      <c r="J38" s="764"/>
    </row>
    <row r="39" spans="1:10" s="761" customFormat="1" ht="18" customHeight="1">
      <c r="A39" s="898">
        <v>7</v>
      </c>
      <c r="B39" s="900">
        <v>21</v>
      </c>
      <c r="C39" s="900">
        <v>37</v>
      </c>
      <c r="D39" s="900">
        <f t="shared" si="5"/>
        <v>-16</v>
      </c>
      <c r="E39" s="900">
        <v>78</v>
      </c>
      <c r="F39" s="900">
        <v>120</v>
      </c>
      <c r="G39" s="900">
        <f t="shared" si="6"/>
        <v>-42</v>
      </c>
      <c r="H39" s="2588">
        <f t="shared" si="7"/>
        <v>-58</v>
      </c>
      <c r="I39" s="2588"/>
      <c r="J39" s="907"/>
    </row>
    <row r="40" spans="1:10" s="761" customFormat="1" ht="18" customHeight="1">
      <c r="A40" s="898">
        <v>8</v>
      </c>
      <c r="B40" s="899">
        <v>32</v>
      </c>
      <c r="C40" s="900">
        <v>53</v>
      </c>
      <c r="D40" s="900">
        <f t="shared" si="5"/>
        <v>-21</v>
      </c>
      <c r="E40" s="900">
        <v>115</v>
      </c>
      <c r="F40" s="900">
        <v>98</v>
      </c>
      <c r="G40" s="900">
        <f t="shared" si="6"/>
        <v>17</v>
      </c>
      <c r="H40" s="2588">
        <f t="shared" si="7"/>
        <v>-4</v>
      </c>
      <c r="I40" s="2588"/>
      <c r="J40" s="764"/>
    </row>
    <row r="41" spans="1:10" s="761" customFormat="1" ht="18" customHeight="1">
      <c r="A41" s="898">
        <v>9</v>
      </c>
      <c r="B41" s="899">
        <v>25</v>
      </c>
      <c r="C41" s="900">
        <v>37</v>
      </c>
      <c r="D41" s="900">
        <f t="shared" si="5"/>
        <v>-12</v>
      </c>
      <c r="E41" s="900">
        <v>87</v>
      </c>
      <c r="F41" s="900">
        <v>101</v>
      </c>
      <c r="G41" s="900">
        <f t="shared" si="6"/>
        <v>-14</v>
      </c>
      <c r="H41" s="2588">
        <f t="shared" si="7"/>
        <v>-26</v>
      </c>
      <c r="I41" s="2588"/>
      <c r="J41" s="764"/>
    </row>
    <row r="42" spans="1:10" s="761" customFormat="1" ht="18" customHeight="1">
      <c r="A42" s="898">
        <v>10</v>
      </c>
      <c r="B42" s="899">
        <v>35</v>
      </c>
      <c r="C42" s="900">
        <v>60</v>
      </c>
      <c r="D42" s="900">
        <f t="shared" si="5"/>
        <v>-25</v>
      </c>
      <c r="E42" s="900">
        <v>81</v>
      </c>
      <c r="F42" s="900">
        <v>81</v>
      </c>
      <c r="G42" s="900">
        <f t="shared" si="6"/>
        <v>0</v>
      </c>
      <c r="H42" s="2588">
        <f t="shared" si="7"/>
        <v>-25</v>
      </c>
      <c r="I42" s="2588"/>
      <c r="J42" s="764"/>
    </row>
    <row r="43" spans="1:10" s="761" customFormat="1" ht="18" customHeight="1">
      <c r="A43" s="898">
        <v>11</v>
      </c>
      <c r="B43" s="908">
        <v>28</v>
      </c>
      <c r="C43" s="909">
        <v>53</v>
      </c>
      <c r="D43" s="909">
        <f t="shared" si="5"/>
        <v>-25</v>
      </c>
      <c r="E43" s="909">
        <v>72</v>
      </c>
      <c r="F43" s="909">
        <v>98</v>
      </c>
      <c r="G43" s="909">
        <f t="shared" si="6"/>
        <v>-26</v>
      </c>
      <c r="H43" s="2588">
        <f t="shared" si="7"/>
        <v>-51</v>
      </c>
      <c r="I43" s="2588"/>
      <c r="J43" s="764"/>
    </row>
    <row r="44" spans="1:10" s="761" customFormat="1" ht="18" customHeight="1" thickBot="1">
      <c r="A44" s="759">
        <v>12</v>
      </c>
      <c r="B44" s="910">
        <v>17</v>
      </c>
      <c r="C44" s="911">
        <v>60</v>
      </c>
      <c r="D44" s="911">
        <f t="shared" si="2"/>
        <v>-43</v>
      </c>
      <c r="E44" s="911">
        <v>76</v>
      </c>
      <c r="F44" s="911">
        <v>96</v>
      </c>
      <c r="G44" s="911">
        <f t="shared" si="3"/>
        <v>-20</v>
      </c>
      <c r="H44" s="2589">
        <f>D44+G44</f>
        <v>-63</v>
      </c>
      <c r="I44" s="2590"/>
      <c r="J44" s="901"/>
    </row>
    <row r="45" spans="1:10" s="761" customFormat="1" ht="15" customHeight="1">
      <c r="A45" s="912"/>
      <c r="B45" s="913"/>
      <c r="C45" s="913"/>
      <c r="D45" s="914"/>
      <c r="E45" s="913"/>
      <c r="F45" s="913"/>
      <c r="G45" s="914"/>
      <c r="H45" s="913"/>
      <c r="I45" s="720" t="s">
        <v>1790</v>
      </c>
      <c r="J45" s="764"/>
    </row>
    <row r="46" spans="1:12" s="761" customFormat="1" ht="15" customHeight="1">
      <c r="A46" s="915"/>
      <c r="B46" s="764"/>
      <c r="C46" s="764"/>
      <c r="E46" s="764"/>
      <c r="F46" s="764"/>
      <c r="G46" s="764"/>
      <c r="H46" s="901"/>
      <c r="I46" s="916"/>
      <c r="J46" s="764"/>
      <c r="L46" s="678"/>
    </row>
  </sheetData>
  <sheetProtection/>
  <mergeCells count="31">
    <mergeCell ref="H27:I27"/>
    <mergeCell ref="A3:A4"/>
    <mergeCell ref="C3:C4"/>
    <mergeCell ref="D3:F3"/>
    <mergeCell ref="I3:I4"/>
    <mergeCell ref="A18:H18"/>
    <mergeCell ref="B20:D20"/>
    <mergeCell ref="E20:G20"/>
    <mergeCell ref="H20:I21"/>
    <mergeCell ref="H22:I22"/>
    <mergeCell ref="H23:I23"/>
    <mergeCell ref="H24:I24"/>
    <mergeCell ref="H25:I25"/>
    <mergeCell ref="H26:I26"/>
    <mergeCell ref="H39:I39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40:I40"/>
    <mergeCell ref="H41:I41"/>
    <mergeCell ref="H42:I42"/>
    <mergeCell ref="H43:I43"/>
    <mergeCell ref="H44:I44"/>
  </mergeCells>
  <printOptions/>
  <pageMargins left="0.5118110236220472" right="0.5118110236220472" top="1.062992125984252" bottom="0.5905511811023623" header="0.3937007874015748" footer="0.11811023622047245"/>
  <pageSetup horizontalDpi="600" verticalDpi="600" orientation="portrait" paperSize="9" r:id="rId1"/>
  <headerFooter alignWithMargins="0">
    <oddFooter>&amp;C-8-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selection activeCell="A49" sqref="A49"/>
    </sheetView>
  </sheetViews>
  <sheetFormatPr defaultColWidth="6.625" defaultRowHeight="13.5"/>
  <cols>
    <col min="1" max="1" width="15.375" style="68" customWidth="1"/>
    <col min="2" max="2" width="12.00390625" style="68" customWidth="1"/>
    <col min="3" max="3" width="10.75390625" style="81" customWidth="1"/>
    <col min="4" max="7" width="9.875" style="68" customWidth="1"/>
    <col min="8" max="8" width="9.875" style="81" customWidth="1"/>
    <col min="9" max="9" width="10.875" style="81" customWidth="1"/>
    <col min="10" max="247" width="6.625" style="81" customWidth="1"/>
    <col min="248" max="16384" width="6.625" style="81" customWidth="1"/>
  </cols>
  <sheetData>
    <row r="1" spans="1:7" ht="15.75" customHeight="1">
      <c r="A1" s="1" t="s">
        <v>2873</v>
      </c>
      <c r="B1" s="82"/>
      <c r="C1" s="82"/>
      <c r="D1" s="82"/>
      <c r="E1" s="82"/>
      <c r="F1" s="82"/>
      <c r="G1" s="82"/>
    </row>
    <row r="2" spans="1:8" ht="15.75" customHeight="1" thickBot="1">
      <c r="A2" s="81"/>
      <c r="B2" s="6"/>
      <c r="C2" s="6"/>
      <c r="D2" s="6"/>
      <c r="E2" s="6"/>
      <c r="F2" s="6"/>
      <c r="H2" s="6" t="s">
        <v>1222</v>
      </c>
    </row>
    <row r="3" spans="1:8" ht="19.5" customHeight="1">
      <c r="A3" s="2935" t="s">
        <v>1223</v>
      </c>
      <c r="B3" s="2936"/>
      <c r="C3" s="3058" t="s">
        <v>1224</v>
      </c>
      <c r="D3" s="3036"/>
      <c r="E3" s="3036"/>
      <c r="F3" s="3273" t="s">
        <v>1225</v>
      </c>
      <c r="G3" s="3098" t="s">
        <v>1226</v>
      </c>
      <c r="H3" s="2756"/>
    </row>
    <row r="4" spans="1:8" ht="19.5" customHeight="1" thickBot="1">
      <c r="A4" s="2979" t="s">
        <v>1016</v>
      </c>
      <c r="B4" s="3155"/>
      <c r="C4" s="71" t="s">
        <v>1227</v>
      </c>
      <c r="D4" s="39" t="s">
        <v>1228</v>
      </c>
      <c r="E4" s="52" t="s">
        <v>1229</v>
      </c>
      <c r="F4" s="2916"/>
      <c r="G4" s="618" t="s">
        <v>1230</v>
      </c>
      <c r="H4" s="619" t="s">
        <v>1231</v>
      </c>
    </row>
    <row r="5" spans="1:8" ht="15.75" customHeight="1">
      <c r="A5" s="3274" t="s">
        <v>1232</v>
      </c>
      <c r="B5" s="3186"/>
      <c r="C5" s="620"/>
      <c r="D5" s="405"/>
      <c r="E5" s="621"/>
      <c r="F5" s="621"/>
      <c r="G5" s="621"/>
      <c r="H5" s="621"/>
    </row>
    <row r="6" spans="1:8" ht="15.75" customHeight="1">
      <c r="A6" s="2883" t="s">
        <v>205</v>
      </c>
      <c r="B6" s="2958"/>
      <c r="C6" s="218">
        <f>SUM(D6:E6)</f>
        <v>918990</v>
      </c>
      <c r="D6" s="206">
        <f aca="true" t="shared" si="0" ref="D6:H14">SUM(D17+D28+D39)</f>
        <v>205331</v>
      </c>
      <c r="E6" s="206">
        <f t="shared" si="0"/>
        <v>713659</v>
      </c>
      <c r="F6" s="206">
        <f t="shared" si="0"/>
        <v>929077</v>
      </c>
      <c r="G6" s="206">
        <f t="shared" si="0"/>
        <v>2517</v>
      </c>
      <c r="H6" s="206">
        <f t="shared" si="0"/>
        <v>2545</v>
      </c>
    </row>
    <row r="7" spans="1:8" ht="15.75" customHeight="1">
      <c r="A7" s="2883" t="s">
        <v>392</v>
      </c>
      <c r="B7" s="3008"/>
      <c r="C7" s="218">
        <f aca="true" t="shared" si="1" ref="C7:C13">SUM(D7:E7)</f>
        <v>881567</v>
      </c>
      <c r="D7" s="206">
        <f t="shared" si="0"/>
        <v>192577</v>
      </c>
      <c r="E7" s="206">
        <f t="shared" si="0"/>
        <v>688990</v>
      </c>
      <c r="F7" s="206">
        <f t="shared" si="0"/>
        <v>891585</v>
      </c>
      <c r="G7" s="206">
        <f t="shared" si="0"/>
        <v>2415</v>
      </c>
      <c r="H7" s="206">
        <f t="shared" si="0"/>
        <v>2442</v>
      </c>
    </row>
    <row r="8" spans="1:8" ht="15.75" customHeight="1">
      <c r="A8" s="2883" t="s">
        <v>545</v>
      </c>
      <c r="B8" s="3008"/>
      <c r="C8" s="218">
        <f t="shared" si="1"/>
        <v>842593</v>
      </c>
      <c r="D8" s="206">
        <f t="shared" si="0"/>
        <v>182383</v>
      </c>
      <c r="E8" s="206">
        <f t="shared" si="0"/>
        <v>660210</v>
      </c>
      <c r="F8" s="206">
        <f t="shared" si="0"/>
        <v>854359</v>
      </c>
      <c r="G8" s="206">
        <f t="shared" si="0"/>
        <v>2308</v>
      </c>
      <c r="H8" s="206">
        <f t="shared" si="0"/>
        <v>2340</v>
      </c>
    </row>
    <row r="9" spans="1:8" ht="15.75" customHeight="1">
      <c r="A9" s="2883" t="s">
        <v>546</v>
      </c>
      <c r="B9" s="3008"/>
      <c r="C9" s="218">
        <f t="shared" si="1"/>
        <v>823532</v>
      </c>
      <c r="D9" s="206">
        <f t="shared" si="0"/>
        <v>182242</v>
      </c>
      <c r="E9" s="206">
        <f t="shared" si="0"/>
        <v>641290</v>
      </c>
      <c r="F9" s="206">
        <f t="shared" si="0"/>
        <v>825614</v>
      </c>
      <c r="G9" s="206">
        <f t="shared" si="0"/>
        <v>2256</v>
      </c>
      <c r="H9" s="206">
        <f t="shared" si="0"/>
        <v>2262</v>
      </c>
    </row>
    <row r="10" spans="1:8" ht="15.75" customHeight="1">
      <c r="A10" s="2883" t="s">
        <v>547</v>
      </c>
      <c r="B10" s="3008"/>
      <c r="C10" s="218">
        <f t="shared" si="1"/>
        <v>815205</v>
      </c>
      <c r="D10" s="206">
        <f t="shared" si="0"/>
        <v>184352</v>
      </c>
      <c r="E10" s="206">
        <f t="shared" si="0"/>
        <v>630853</v>
      </c>
      <c r="F10" s="206">
        <f t="shared" si="0"/>
        <v>823242</v>
      </c>
      <c r="G10" s="206">
        <f t="shared" si="0"/>
        <v>2234</v>
      </c>
      <c r="H10" s="206">
        <f t="shared" si="0"/>
        <v>2256</v>
      </c>
    </row>
    <row r="11" spans="1:9" ht="15.75" customHeight="1">
      <c r="A11" s="2883" t="s">
        <v>548</v>
      </c>
      <c r="B11" s="3008"/>
      <c r="C11" s="91">
        <f t="shared" si="1"/>
        <v>784299</v>
      </c>
      <c r="D11" s="89">
        <f t="shared" si="0"/>
        <v>178410</v>
      </c>
      <c r="E11" s="89">
        <f t="shared" si="0"/>
        <v>605889</v>
      </c>
      <c r="F11" s="89">
        <f t="shared" si="0"/>
        <v>790913</v>
      </c>
      <c r="G11" s="89">
        <f t="shared" si="0"/>
        <v>2148</v>
      </c>
      <c r="H11" s="89">
        <f t="shared" si="0"/>
        <v>2168</v>
      </c>
      <c r="I11" s="622"/>
    </row>
    <row r="12" spans="1:9" ht="15.75" customHeight="1">
      <c r="A12" s="2883" t="s">
        <v>65</v>
      </c>
      <c r="B12" s="3008"/>
      <c r="C12" s="91">
        <f t="shared" si="1"/>
        <v>768697</v>
      </c>
      <c r="D12" s="89">
        <f t="shared" si="0"/>
        <v>168827</v>
      </c>
      <c r="E12" s="89">
        <f t="shared" si="0"/>
        <v>599870</v>
      </c>
      <c r="F12" s="89">
        <f t="shared" si="0"/>
        <v>775855</v>
      </c>
      <c r="G12" s="89">
        <f t="shared" si="0"/>
        <v>2106</v>
      </c>
      <c r="H12" s="89">
        <f t="shared" si="0"/>
        <v>2126</v>
      </c>
      <c r="I12" s="622"/>
    </row>
    <row r="13" spans="1:9" ht="15.75" customHeight="1">
      <c r="A13" s="2883" t="s">
        <v>1233</v>
      </c>
      <c r="B13" s="3007"/>
      <c r="C13" s="91">
        <f t="shared" si="1"/>
        <v>752703</v>
      </c>
      <c r="D13" s="89">
        <f t="shared" si="0"/>
        <v>150862</v>
      </c>
      <c r="E13" s="89">
        <f t="shared" si="0"/>
        <v>601841</v>
      </c>
      <c r="F13" s="89">
        <f t="shared" si="0"/>
        <v>758382</v>
      </c>
      <c r="G13" s="89">
        <f t="shared" si="0"/>
        <v>2062</v>
      </c>
      <c r="H13" s="89">
        <f t="shared" si="0"/>
        <v>2077</v>
      </c>
      <c r="I13" s="623"/>
    </row>
    <row r="14" spans="1:9" ht="15.75" customHeight="1">
      <c r="A14" s="2883" t="s">
        <v>1234</v>
      </c>
      <c r="B14" s="3007"/>
      <c r="C14" s="91">
        <f>SUM(D14:E14)</f>
        <v>735554</v>
      </c>
      <c r="D14" s="89">
        <f t="shared" si="0"/>
        <v>143219</v>
      </c>
      <c r="E14" s="89">
        <f t="shared" si="0"/>
        <v>592335</v>
      </c>
      <c r="F14" s="89">
        <f t="shared" si="0"/>
        <v>742971</v>
      </c>
      <c r="G14" s="89">
        <f t="shared" si="0"/>
        <v>2015</v>
      </c>
      <c r="H14" s="89">
        <f t="shared" si="0"/>
        <v>2035</v>
      </c>
      <c r="I14" s="623"/>
    </row>
    <row r="15" spans="1:9" ht="15.75" customHeight="1">
      <c r="A15" s="2883"/>
      <c r="B15" s="2884"/>
      <c r="C15" s="91"/>
      <c r="D15" s="89"/>
      <c r="E15" s="89"/>
      <c r="F15" s="89"/>
      <c r="G15" s="89"/>
      <c r="H15" s="89"/>
      <c r="I15" s="623"/>
    </row>
    <row r="16" spans="1:12" ht="15.75" customHeight="1">
      <c r="A16" s="3275" t="s">
        <v>1235</v>
      </c>
      <c r="B16" s="2570"/>
      <c r="C16" s="91"/>
      <c r="D16" s="89"/>
      <c r="E16" s="89"/>
      <c r="F16" s="89"/>
      <c r="G16" s="89"/>
      <c r="H16" s="89"/>
      <c r="I16" s="622"/>
      <c r="L16" s="622"/>
    </row>
    <row r="17" spans="1:8" ht="15.75" customHeight="1">
      <c r="A17" s="2883" t="s">
        <v>205</v>
      </c>
      <c r="B17" s="2958"/>
      <c r="C17" s="218">
        <f aca="true" t="shared" si="2" ref="C17:C23">SUM(D17:E17)</f>
        <v>483237</v>
      </c>
      <c r="D17" s="206">
        <v>127489</v>
      </c>
      <c r="E17" s="206">
        <v>355748</v>
      </c>
      <c r="F17" s="206">
        <v>488140</v>
      </c>
      <c r="G17" s="206">
        <v>1324</v>
      </c>
      <c r="H17" s="206">
        <v>1337</v>
      </c>
    </row>
    <row r="18" spans="1:8" ht="15.75" customHeight="1">
      <c r="A18" s="2883" t="s">
        <v>544</v>
      </c>
      <c r="B18" s="3008"/>
      <c r="C18" s="218">
        <f t="shared" si="2"/>
        <v>459008</v>
      </c>
      <c r="D18" s="206">
        <v>121234</v>
      </c>
      <c r="E18" s="206">
        <v>337774</v>
      </c>
      <c r="F18" s="206">
        <v>462893</v>
      </c>
      <c r="G18" s="206">
        <v>1258</v>
      </c>
      <c r="H18" s="206">
        <v>1268</v>
      </c>
    </row>
    <row r="19" spans="1:8" ht="15.75" customHeight="1">
      <c r="A19" s="2883" t="s">
        <v>545</v>
      </c>
      <c r="B19" s="3008"/>
      <c r="C19" s="218">
        <f t="shared" si="2"/>
        <v>439539</v>
      </c>
      <c r="D19" s="206">
        <v>118935</v>
      </c>
      <c r="E19" s="206">
        <v>320604</v>
      </c>
      <c r="F19" s="206">
        <v>442010</v>
      </c>
      <c r="G19" s="206">
        <v>1204</v>
      </c>
      <c r="H19" s="206">
        <v>1211</v>
      </c>
    </row>
    <row r="20" spans="1:8" ht="15.75" customHeight="1">
      <c r="A20" s="2883" t="s">
        <v>546</v>
      </c>
      <c r="B20" s="3008"/>
      <c r="C20" s="218">
        <f t="shared" si="2"/>
        <v>419069</v>
      </c>
      <c r="D20" s="206">
        <v>118625</v>
      </c>
      <c r="E20" s="206">
        <v>300444</v>
      </c>
      <c r="F20" s="206">
        <v>421245</v>
      </c>
      <c r="G20" s="206">
        <v>1148</v>
      </c>
      <c r="H20" s="206">
        <v>1154</v>
      </c>
    </row>
    <row r="21" spans="1:8" ht="15.75" customHeight="1">
      <c r="A21" s="2883" t="s">
        <v>547</v>
      </c>
      <c r="B21" s="3008"/>
      <c r="C21" s="218">
        <f t="shared" si="2"/>
        <v>414502</v>
      </c>
      <c r="D21" s="206">
        <v>120565</v>
      </c>
      <c r="E21" s="206">
        <v>293937</v>
      </c>
      <c r="F21" s="206">
        <v>418497</v>
      </c>
      <c r="G21" s="206">
        <v>1136</v>
      </c>
      <c r="H21" s="206">
        <v>1147</v>
      </c>
    </row>
    <row r="22" spans="1:9" ht="15.75" customHeight="1">
      <c r="A22" s="2883" t="s">
        <v>548</v>
      </c>
      <c r="B22" s="3008"/>
      <c r="C22" s="91">
        <f t="shared" si="2"/>
        <v>402708</v>
      </c>
      <c r="D22" s="89">
        <v>118111</v>
      </c>
      <c r="E22" s="89">
        <v>284597</v>
      </c>
      <c r="F22" s="89">
        <v>404323</v>
      </c>
      <c r="G22" s="89">
        <v>1103</v>
      </c>
      <c r="H22" s="89">
        <v>1108</v>
      </c>
      <c r="I22" s="622"/>
    </row>
    <row r="23" spans="1:9" ht="15.75" customHeight="1">
      <c r="A23" s="2883" t="s">
        <v>65</v>
      </c>
      <c r="B23" s="3008"/>
      <c r="C23" s="91">
        <f t="shared" si="2"/>
        <v>396765</v>
      </c>
      <c r="D23" s="89">
        <v>110422</v>
      </c>
      <c r="E23" s="89">
        <v>286343</v>
      </c>
      <c r="F23" s="89">
        <v>399921</v>
      </c>
      <c r="G23" s="89">
        <v>1087</v>
      </c>
      <c r="H23" s="89">
        <v>1096</v>
      </c>
      <c r="I23" s="622"/>
    </row>
    <row r="24" spans="1:9" ht="15.75" customHeight="1">
      <c r="A24" s="2883" t="s">
        <v>1233</v>
      </c>
      <c r="B24" s="3007"/>
      <c r="C24" s="91">
        <f>SUM(D24:E24)</f>
        <v>392607</v>
      </c>
      <c r="D24" s="89">
        <v>97489</v>
      </c>
      <c r="E24" s="89">
        <v>295118</v>
      </c>
      <c r="F24" s="89">
        <v>394659</v>
      </c>
      <c r="G24" s="89">
        <v>1076</v>
      </c>
      <c r="H24" s="89">
        <v>1081</v>
      </c>
      <c r="I24" s="623"/>
    </row>
    <row r="25" spans="1:9" ht="15.75" customHeight="1">
      <c r="A25" s="2883" t="s">
        <v>1234</v>
      </c>
      <c r="B25" s="3007"/>
      <c r="C25" s="91">
        <f>SUM(D25:E25)</f>
        <v>368350</v>
      </c>
      <c r="D25" s="89">
        <v>92022</v>
      </c>
      <c r="E25" s="89">
        <v>276328</v>
      </c>
      <c r="F25" s="89">
        <v>369985</v>
      </c>
      <c r="G25" s="89">
        <v>1009</v>
      </c>
      <c r="H25" s="89">
        <v>1014</v>
      </c>
      <c r="I25" s="623"/>
    </row>
    <row r="26" spans="1:9" ht="15.75" customHeight="1">
      <c r="A26" s="2883"/>
      <c r="B26" s="2884"/>
      <c r="C26" s="91"/>
      <c r="D26" s="89"/>
      <c r="E26" s="89"/>
      <c r="F26" s="89"/>
      <c r="G26" s="89"/>
      <c r="H26" s="89"/>
      <c r="I26" s="623"/>
    </row>
    <row r="27" spans="1:9" ht="15.75" customHeight="1">
      <c r="A27" s="3275" t="s">
        <v>1236</v>
      </c>
      <c r="B27" s="2570"/>
      <c r="C27" s="91"/>
      <c r="D27" s="89"/>
      <c r="E27" s="89"/>
      <c r="F27" s="89"/>
      <c r="G27" s="89"/>
      <c r="H27" s="89"/>
      <c r="I27" s="622"/>
    </row>
    <row r="28" spans="1:8" ht="15.75" customHeight="1">
      <c r="A28" s="2883" t="s">
        <v>205</v>
      </c>
      <c r="B28" s="2958"/>
      <c r="C28" s="218">
        <f aca="true" t="shared" si="3" ref="C28:C35">SUM(D28:E28)</f>
        <v>210028</v>
      </c>
      <c r="D28" s="206">
        <v>26072</v>
      </c>
      <c r="E28" s="206">
        <v>183956</v>
      </c>
      <c r="F28" s="206">
        <v>213332</v>
      </c>
      <c r="G28" s="206">
        <v>575</v>
      </c>
      <c r="H28" s="206">
        <v>584</v>
      </c>
    </row>
    <row r="29" spans="1:8" ht="15.75" customHeight="1">
      <c r="A29" s="2883" t="s">
        <v>544</v>
      </c>
      <c r="B29" s="3008"/>
      <c r="C29" s="218">
        <f t="shared" si="3"/>
        <v>195763</v>
      </c>
      <c r="D29" s="206">
        <v>24326</v>
      </c>
      <c r="E29" s="206">
        <v>171437</v>
      </c>
      <c r="F29" s="206">
        <v>198710</v>
      </c>
      <c r="G29" s="206">
        <v>536</v>
      </c>
      <c r="H29" s="206">
        <v>544</v>
      </c>
    </row>
    <row r="30" spans="1:8" ht="15.75" customHeight="1">
      <c r="A30" s="2883" t="s">
        <v>545</v>
      </c>
      <c r="B30" s="3008"/>
      <c r="C30" s="218">
        <f t="shared" si="3"/>
        <v>185876</v>
      </c>
      <c r="D30" s="206">
        <v>20807</v>
      </c>
      <c r="E30" s="206">
        <v>165069</v>
      </c>
      <c r="F30" s="206">
        <v>191749</v>
      </c>
      <c r="G30" s="206">
        <v>509</v>
      </c>
      <c r="H30" s="206">
        <v>525</v>
      </c>
    </row>
    <row r="31" spans="1:8" ht="15.75" customHeight="1">
      <c r="A31" s="2883" t="s">
        <v>546</v>
      </c>
      <c r="B31" s="3008"/>
      <c r="C31" s="218">
        <f t="shared" si="3"/>
        <v>183145</v>
      </c>
      <c r="D31" s="206">
        <v>22391</v>
      </c>
      <c r="E31" s="206">
        <v>160754</v>
      </c>
      <c r="F31" s="206">
        <v>181987</v>
      </c>
      <c r="G31" s="206">
        <v>502</v>
      </c>
      <c r="H31" s="206">
        <v>499</v>
      </c>
    </row>
    <row r="32" spans="1:8" ht="15.75" customHeight="1">
      <c r="A32" s="2883" t="s">
        <v>547</v>
      </c>
      <c r="B32" s="3008"/>
      <c r="C32" s="218">
        <f t="shared" si="3"/>
        <v>179571</v>
      </c>
      <c r="D32" s="206">
        <v>23139</v>
      </c>
      <c r="E32" s="206">
        <v>156432</v>
      </c>
      <c r="F32" s="206">
        <v>181888</v>
      </c>
      <c r="G32" s="206">
        <v>492</v>
      </c>
      <c r="H32" s="206">
        <v>498</v>
      </c>
    </row>
    <row r="33" spans="1:9" ht="15.75" customHeight="1">
      <c r="A33" s="2883" t="s">
        <v>548</v>
      </c>
      <c r="B33" s="3008"/>
      <c r="C33" s="91">
        <f t="shared" si="3"/>
        <v>169344</v>
      </c>
      <c r="D33" s="89">
        <v>23034</v>
      </c>
      <c r="E33" s="89">
        <v>146310</v>
      </c>
      <c r="F33" s="89">
        <v>171379</v>
      </c>
      <c r="G33" s="89">
        <v>464</v>
      </c>
      <c r="H33" s="89">
        <v>470</v>
      </c>
      <c r="I33" s="622"/>
    </row>
    <row r="34" spans="1:9" ht="15.75" customHeight="1">
      <c r="A34" s="2883" t="s">
        <v>65</v>
      </c>
      <c r="B34" s="3008"/>
      <c r="C34" s="91">
        <f t="shared" si="3"/>
        <v>165271</v>
      </c>
      <c r="D34" s="89">
        <v>22289</v>
      </c>
      <c r="E34" s="89">
        <v>142982</v>
      </c>
      <c r="F34" s="89">
        <v>166640</v>
      </c>
      <c r="G34" s="89">
        <v>453</v>
      </c>
      <c r="H34" s="89">
        <v>457</v>
      </c>
      <c r="I34" s="622"/>
    </row>
    <row r="35" spans="1:9" ht="15.75" customHeight="1">
      <c r="A35" s="2883" t="s">
        <v>1233</v>
      </c>
      <c r="B35" s="3007"/>
      <c r="C35" s="91">
        <f t="shared" si="3"/>
        <v>162970</v>
      </c>
      <c r="D35" s="89">
        <v>20519</v>
      </c>
      <c r="E35" s="89">
        <v>142451</v>
      </c>
      <c r="F35" s="89">
        <v>164648</v>
      </c>
      <c r="G35" s="89">
        <v>446</v>
      </c>
      <c r="H35" s="89">
        <v>451</v>
      </c>
      <c r="I35" s="623"/>
    </row>
    <row r="36" spans="1:9" ht="15.75" customHeight="1">
      <c r="A36" s="2883" t="s">
        <v>1234</v>
      </c>
      <c r="B36" s="3007"/>
      <c r="C36" s="91">
        <f>SUM(D36:E36)</f>
        <v>180454</v>
      </c>
      <c r="D36" s="89">
        <v>20004</v>
      </c>
      <c r="E36" s="89">
        <v>160450</v>
      </c>
      <c r="F36" s="89">
        <v>182669</v>
      </c>
      <c r="G36" s="89">
        <v>494</v>
      </c>
      <c r="H36" s="89">
        <v>500</v>
      </c>
      <c r="I36" s="623"/>
    </row>
    <row r="37" spans="1:9" ht="15.75" customHeight="1">
      <c r="A37" s="2883"/>
      <c r="B37" s="2884"/>
      <c r="C37" s="91"/>
      <c r="D37" s="89"/>
      <c r="E37" s="89"/>
      <c r="F37" s="89"/>
      <c r="G37" s="89"/>
      <c r="H37" s="89"/>
      <c r="I37" s="623"/>
    </row>
    <row r="38" spans="1:9" ht="15.75" customHeight="1">
      <c r="A38" s="3275" t="s">
        <v>1237</v>
      </c>
      <c r="B38" s="2570"/>
      <c r="C38" s="91"/>
      <c r="D38" s="89"/>
      <c r="E38" s="89"/>
      <c r="F38" s="89"/>
      <c r="G38" s="89"/>
      <c r="H38" s="89"/>
      <c r="I38" s="622"/>
    </row>
    <row r="39" spans="1:8" ht="15.75" customHeight="1">
      <c r="A39" s="2883" t="s">
        <v>205</v>
      </c>
      <c r="B39" s="2958"/>
      <c r="C39" s="218">
        <f aca="true" t="shared" si="4" ref="C39:C46">SUM(D39:E39)</f>
        <v>225725</v>
      </c>
      <c r="D39" s="206">
        <v>51770</v>
      </c>
      <c r="E39" s="206">
        <v>173955</v>
      </c>
      <c r="F39" s="206">
        <v>227605</v>
      </c>
      <c r="G39" s="206">
        <v>618</v>
      </c>
      <c r="H39" s="206">
        <v>624</v>
      </c>
    </row>
    <row r="40" spans="1:8" ht="15.75" customHeight="1">
      <c r="A40" s="2883" t="s">
        <v>544</v>
      </c>
      <c r="B40" s="3008"/>
      <c r="C40" s="218">
        <f t="shared" si="4"/>
        <v>226796</v>
      </c>
      <c r="D40" s="206">
        <v>47017</v>
      </c>
      <c r="E40" s="206">
        <v>179779</v>
      </c>
      <c r="F40" s="206">
        <v>229982</v>
      </c>
      <c r="G40" s="206">
        <v>621</v>
      </c>
      <c r="H40" s="206">
        <v>630</v>
      </c>
    </row>
    <row r="41" spans="1:8" ht="15.75" customHeight="1">
      <c r="A41" s="2883" t="s">
        <v>545</v>
      </c>
      <c r="B41" s="3008"/>
      <c r="C41" s="218">
        <f t="shared" si="4"/>
        <v>217178</v>
      </c>
      <c r="D41" s="206">
        <v>42641</v>
      </c>
      <c r="E41" s="206">
        <v>174537</v>
      </c>
      <c r="F41" s="206">
        <v>220600</v>
      </c>
      <c r="G41" s="206">
        <v>595</v>
      </c>
      <c r="H41" s="206">
        <v>604</v>
      </c>
    </row>
    <row r="42" spans="1:8" ht="15.75" customHeight="1">
      <c r="A42" s="2883" t="s">
        <v>546</v>
      </c>
      <c r="B42" s="3008"/>
      <c r="C42" s="218">
        <f t="shared" si="4"/>
        <v>221318</v>
      </c>
      <c r="D42" s="206">
        <v>41226</v>
      </c>
      <c r="E42" s="206">
        <v>180092</v>
      </c>
      <c r="F42" s="206">
        <v>222382</v>
      </c>
      <c r="G42" s="206">
        <v>606</v>
      </c>
      <c r="H42" s="206">
        <v>609</v>
      </c>
    </row>
    <row r="43" spans="1:8" ht="15.75" customHeight="1">
      <c r="A43" s="2883" t="s">
        <v>547</v>
      </c>
      <c r="B43" s="3008"/>
      <c r="C43" s="218">
        <f t="shared" si="4"/>
        <v>221132</v>
      </c>
      <c r="D43" s="206">
        <v>40648</v>
      </c>
      <c r="E43" s="206">
        <v>180484</v>
      </c>
      <c r="F43" s="206">
        <v>222857</v>
      </c>
      <c r="G43" s="206">
        <v>606</v>
      </c>
      <c r="H43" s="206">
        <v>611</v>
      </c>
    </row>
    <row r="44" spans="1:9" ht="15.75" customHeight="1">
      <c r="A44" s="2883" t="s">
        <v>548</v>
      </c>
      <c r="B44" s="3008"/>
      <c r="C44" s="91">
        <f t="shared" si="4"/>
        <v>212247</v>
      </c>
      <c r="D44" s="89">
        <v>37265</v>
      </c>
      <c r="E44" s="89">
        <v>174982</v>
      </c>
      <c r="F44" s="89">
        <v>215211</v>
      </c>
      <c r="G44" s="89">
        <v>581</v>
      </c>
      <c r="H44" s="89">
        <v>590</v>
      </c>
      <c r="I44" s="622"/>
    </row>
    <row r="45" spans="1:9" ht="15.75" customHeight="1">
      <c r="A45" s="2883" t="s">
        <v>65</v>
      </c>
      <c r="B45" s="3008"/>
      <c r="C45" s="91">
        <f t="shared" si="4"/>
        <v>206661</v>
      </c>
      <c r="D45" s="89">
        <v>36116</v>
      </c>
      <c r="E45" s="89">
        <v>170545</v>
      </c>
      <c r="F45" s="89">
        <v>209294</v>
      </c>
      <c r="G45" s="89">
        <v>566</v>
      </c>
      <c r="H45" s="89">
        <v>573</v>
      </c>
      <c r="I45" s="622"/>
    </row>
    <row r="46" spans="1:9" ht="15.75" customHeight="1">
      <c r="A46" s="2883" t="s">
        <v>1233</v>
      </c>
      <c r="B46" s="3007"/>
      <c r="C46" s="91">
        <f t="shared" si="4"/>
        <v>197126</v>
      </c>
      <c r="D46" s="89">
        <v>32854</v>
      </c>
      <c r="E46" s="89">
        <v>164272</v>
      </c>
      <c r="F46" s="89">
        <v>199075</v>
      </c>
      <c r="G46" s="89">
        <v>540</v>
      </c>
      <c r="H46" s="89">
        <v>545</v>
      </c>
      <c r="I46" s="623"/>
    </row>
    <row r="47" spans="1:9" ht="15.75" customHeight="1" thickBot="1">
      <c r="A47" s="2883" t="s">
        <v>1234</v>
      </c>
      <c r="B47" s="3007"/>
      <c r="C47" s="91">
        <f>SUM(D47:E47)</f>
        <v>186750</v>
      </c>
      <c r="D47" s="89">
        <v>31193</v>
      </c>
      <c r="E47" s="89">
        <v>155557</v>
      </c>
      <c r="F47" s="89">
        <v>190317</v>
      </c>
      <c r="G47" s="89">
        <v>512</v>
      </c>
      <c r="H47" s="89">
        <v>521</v>
      </c>
      <c r="I47" s="623"/>
    </row>
    <row r="48" spans="1:8" ht="15.75" customHeight="1">
      <c r="A48" s="405" t="s">
        <v>3464</v>
      </c>
      <c r="B48" s="222"/>
      <c r="C48" s="222"/>
      <c r="D48" s="222"/>
      <c r="E48" s="222"/>
      <c r="F48" s="222"/>
      <c r="G48" s="621"/>
      <c r="H48" s="624"/>
    </row>
    <row r="49" spans="1:8" ht="15.75" customHeight="1">
      <c r="A49" s="1937" t="s">
        <v>3008</v>
      </c>
      <c r="B49" s="625"/>
      <c r="C49" s="625"/>
      <c r="D49" s="625"/>
      <c r="E49" s="625"/>
      <c r="F49" s="625"/>
      <c r="H49" s="33" t="s">
        <v>3007</v>
      </c>
    </row>
    <row r="50" spans="1:8" ht="15.75" customHeight="1">
      <c r="A50" s="81"/>
      <c r="B50" s="625"/>
      <c r="C50" s="625"/>
      <c r="D50" s="625"/>
      <c r="E50" s="625"/>
      <c r="F50" s="625"/>
      <c r="H50" s="33"/>
    </row>
    <row r="51" spans="3:8" ht="15.75" customHeight="1">
      <c r="C51" s="68"/>
      <c r="H51" s="68"/>
    </row>
    <row r="52" spans="3:8" ht="15.75" customHeight="1">
      <c r="C52" s="68"/>
      <c r="H52" s="68"/>
    </row>
    <row r="53" spans="3:8" ht="15.75" customHeight="1">
      <c r="C53" s="68"/>
      <c r="H53" s="68"/>
    </row>
    <row r="54" spans="3:8" ht="15.75" customHeight="1">
      <c r="C54" s="68"/>
      <c r="H54" s="68"/>
    </row>
    <row r="55" spans="3:8" ht="15.75" customHeight="1">
      <c r="C55" s="68"/>
      <c r="H55" s="68"/>
    </row>
    <row r="56" spans="3:8" ht="15.75" customHeight="1">
      <c r="C56" s="68"/>
      <c r="H56" s="68"/>
    </row>
  </sheetData>
  <sheetProtection/>
  <mergeCells count="48"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11:B11"/>
    <mergeCell ref="A3:B3"/>
    <mergeCell ref="C3:E3"/>
    <mergeCell ref="F3:F4"/>
    <mergeCell ref="G3:H3"/>
    <mergeCell ref="A4:B4"/>
    <mergeCell ref="A5:B5"/>
    <mergeCell ref="A6:B6"/>
    <mergeCell ref="A7:B7"/>
    <mergeCell ref="A8:B8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&amp;C-71-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selection activeCell="H37" sqref="H37"/>
    </sheetView>
  </sheetViews>
  <sheetFormatPr defaultColWidth="6.625" defaultRowHeight="13.5"/>
  <cols>
    <col min="1" max="1" width="15.375" style="68" customWidth="1"/>
    <col min="2" max="2" width="12.00390625" style="68" customWidth="1"/>
    <col min="3" max="3" width="9.875" style="81" customWidth="1"/>
    <col min="4" max="7" width="9.875" style="68" customWidth="1"/>
    <col min="8" max="8" width="9.875" style="81" customWidth="1"/>
    <col min="9" max="9" width="10.875" style="81" customWidth="1"/>
    <col min="10" max="247" width="6.625" style="81" customWidth="1"/>
    <col min="248" max="16384" width="6.625" style="81" customWidth="1"/>
  </cols>
  <sheetData>
    <row r="1" spans="1:7" ht="15.75" customHeight="1">
      <c r="A1" s="1" t="s">
        <v>2874</v>
      </c>
      <c r="B1" s="82"/>
      <c r="C1" s="82"/>
      <c r="D1" s="82"/>
      <c r="E1" s="82"/>
      <c r="F1" s="82"/>
      <c r="G1" s="82"/>
    </row>
    <row r="2" spans="1:8" ht="15.75" customHeight="1" thickBot="1">
      <c r="A2" s="81"/>
      <c r="B2" s="6"/>
      <c r="C2" s="6"/>
      <c r="D2" s="6"/>
      <c r="E2" s="6"/>
      <c r="F2" s="6"/>
      <c r="H2" s="6" t="s">
        <v>1222</v>
      </c>
    </row>
    <row r="3" spans="1:8" ht="19.5" customHeight="1">
      <c r="A3" s="3167" t="s">
        <v>1016</v>
      </c>
      <c r="B3" s="2808"/>
      <c r="C3" s="3277" t="s">
        <v>1238</v>
      </c>
      <c r="D3" s="3278"/>
      <c r="E3" s="3278"/>
      <c r="F3" s="3058" t="s">
        <v>1239</v>
      </c>
      <c r="G3" s="3036"/>
      <c r="H3" s="3036"/>
    </row>
    <row r="4" spans="1:8" ht="19.5" customHeight="1" thickBot="1">
      <c r="A4" s="2795" t="s">
        <v>1240</v>
      </c>
      <c r="B4" s="2909"/>
      <c r="C4" s="1833" t="s">
        <v>1227</v>
      </c>
      <c r="D4" s="1834" t="s">
        <v>1241</v>
      </c>
      <c r="E4" s="1832" t="s">
        <v>1242</v>
      </c>
      <c r="F4" s="71" t="s">
        <v>560</v>
      </c>
      <c r="G4" s="626" t="s">
        <v>1241</v>
      </c>
      <c r="H4" s="627" t="s">
        <v>1243</v>
      </c>
    </row>
    <row r="5" spans="1:8" ht="19.5" customHeight="1">
      <c r="A5" s="3274" t="s">
        <v>1244</v>
      </c>
      <c r="B5" s="2575"/>
      <c r="C5" s="1938"/>
      <c r="D5" s="1939"/>
      <c r="E5" s="1940"/>
      <c r="F5" s="628"/>
      <c r="G5" s="628"/>
      <c r="H5" s="628"/>
    </row>
    <row r="6" spans="1:9" ht="19.5" customHeight="1">
      <c r="A6" s="2883" t="s">
        <v>205</v>
      </c>
      <c r="B6" s="3276"/>
      <c r="C6" s="1941">
        <f>SUM(D6:E6)</f>
        <v>805385</v>
      </c>
      <c r="D6" s="629">
        <f>SUM(D17,D28)</f>
        <v>485280</v>
      </c>
      <c r="E6" s="629">
        <f>SUM(E17,E28)</f>
        <v>320105</v>
      </c>
      <c r="F6" s="629">
        <f>SUM(F17,F28)</f>
        <v>2225</v>
      </c>
      <c r="G6" s="629">
        <f>SUM(G17,G28)</f>
        <v>1348</v>
      </c>
      <c r="H6" s="629">
        <f>SUM(H17,H28)</f>
        <v>877</v>
      </c>
      <c r="I6" s="257"/>
    </row>
    <row r="7" spans="1:8" ht="19.5" customHeight="1">
      <c r="A7" s="2883" t="s">
        <v>1245</v>
      </c>
      <c r="B7" s="3007"/>
      <c r="C7" s="1941">
        <f aca="true" t="shared" si="0" ref="C7:C32">SUM(D7:E7)</f>
        <v>788405</v>
      </c>
      <c r="D7" s="629">
        <f aca="true" t="shared" si="1" ref="D7:H14">SUM(D18,D29)</f>
        <v>472680</v>
      </c>
      <c r="E7" s="629">
        <f t="shared" si="1"/>
        <v>315725</v>
      </c>
      <c r="F7" s="629">
        <f t="shared" si="1"/>
        <v>2178</v>
      </c>
      <c r="G7" s="629">
        <f t="shared" si="1"/>
        <v>1313</v>
      </c>
      <c r="H7" s="629">
        <f t="shared" si="1"/>
        <v>865</v>
      </c>
    </row>
    <row r="8" spans="1:8" ht="19.5" customHeight="1">
      <c r="A8" s="2883" t="s">
        <v>174</v>
      </c>
      <c r="B8" s="3007"/>
      <c r="C8" s="1941">
        <f>SUM(D8:E8)</f>
        <v>745404</v>
      </c>
      <c r="D8" s="629">
        <f t="shared" si="1"/>
        <v>442680</v>
      </c>
      <c r="E8" s="629">
        <f t="shared" si="1"/>
        <v>302724</v>
      </c>
      <c r="F8" s="629">
        <f t="shared" si="1"/>
        <v>2059</v>
      </c>
      <c r="G8" s="629">
        <f t="shared" si="1"/>
        <v>1229</v>
      </c>
      <c r="H8" s="629">
        <f t="shared" si="1"/>
        <v>830</v>
      </c>
    </row>
    <row r="9" spans="1:8" ht="19.5" customHeight="1">
      <c r="A9" s="2883" t="s">
        <v>546</v>
      </c>
      <c r="B9" s="3007"/>
      <c r="C9" s="1941">
        <f t="shared" si="0"/>
        <v>714482</v>
      </c>
      <c r="D9" s="629">
        <f t="shared" si="1"/>
        <v>431280</v>
      </c>
      <c r="E9" s="629">
        <f t="shared" si="1"/>
        <v>283202</v>
      </c>
      <c r="F9" s="629">
        <f t="shared" si="1"/>
        <v>1974</v>
      </c>
      <c r="G9" s="629">
        <f t="shared" si="1"/>
        <v>1198</v>
      </c>
      <c r="H9" s="629">
        <f t="shared" si="1"/>
        <v>776</v>
      </c>
    </row>
    <row r="10" spans="1:8" ht="19.5" customHeight="1">
      <c r="A10" s="2883" t="s">
        <v>547</v>
      </c>
      <c r="B10" s="3007"/>
      <c r="C10" s="1941">
        <f t="shared" si="0"/>
        <v>750029</v>
      </c>
      <c r="D10" s="629">
        <f t="shared" si="1"/>
        <v>459960</v>
      </c>
      <c r="E10" s="629">
        <f t="shared" si="1"/>
        <v>290069</v>
      </c>
      <c r="F10" s="629">
        <f t="shared" si="1"/>
        <v>2073</v>
      </c>
      <c r="G10" s="629">
        <f t="shared" si="1"/>
        <v>1278</v>
      </c>
      <c r="H10" s="629">
        <f t="shared" si="1"/>
        <v>795</v>
      </c>
    </row>
    <row r="11" spans="1:9" ht="19.5" customHeight="1">
      <c r="A11" s="2883" t="s">
        <v>548</v>
      </c>
      <c r="B11" s="3007"/>
      <c r="C11" s="1941">
        <f>SUM(D11:E11)</f>
        <v>780664</v>
      </c>
      <c r="D11" s="629">
        <f t="shared" si="1"/>
        <v>465300</v>
      </c>
      <c r="E11" s="629">
        <f t="shared" si="1"/>
        <v>315364</v>
      </c>
      <c r="F11" s="629">
        <f t="shared" si="1"/>
        <v>2154</v>
      </c>
      <c r="G11" s="629">
        <f t="shared" si="1"/>
        <v>1293</v>
      </c>
      <c r="H11" s="629">
        <f t="shared" si="1"/>
        <v>861</v>
      </c>
      <c r="I11" s="622"/>
    </row>
    <row r="12" spans="1:9" ht="19.5" customHeight="1">
      <c r="A12" s="2883" t="s">
        <v>444</v>
      </c>
      <c r="B12" s="3007"/>
      <c r="C12" s="1941">
        <f>SUM(D12:E12)</f>
        <v>773239</v>
      </c>
      <c r="D12" s="629">
        <f t="shared" si="1"/>
        <v>469740</v>
      </c>
      <c r="E12" s="629">
        <f t="shared" si="1"/>
        <v>303499</v>
      </c>
      <c r="F12" s="629">
        <f t="shared" si="1"/>
        <v>2137</v>
      </c>
      <c r="G12" s="629">
        <f t="shared" si="1"/>
        <v>1305</v>
      </c>
      <c r="H12" s="629">
        <f t="shared" si="1"/>
        <v>832</v>
      </c>
      <c r="I12" s="623"/>
    </row>
    <row r="13" spans="1:9" ht="19.5" customHeight="1">
      <c r="A13" s="2883" t="s">
        <v>1233</v>
      </c>
      <c r="B13" s="3007"/>
      <c r="C13" s="1941">
        <f>SUM(D13:E13)</f>
        <v>752224</v>
      </c>
      <c r="D13" s="629">
        <f t="shared" si="1"/>
        <v>464760</v>
      </c>
      <c r="E13" s="629">
        <f t="shared" si="1"/>
        <v>287464</v>
      </c>
      <c r="F13" s="629">
        <f t="shared" si="1"/>
        <v>2079</v>
      </c>
      <c r="G13" s="629">
        <f t="shared" si="1"/>
        <v>1291</v>
      </c>
      <c r="H13" s="629">
        <f t="shared" si="1"/>
        <v>788</v>
      </c>
      <c r="I13" s="623"/>
    </row>
    <row r="14" spans="1:9" ht="19.5" customHeight="1">
      <c r="A14" s="2883" t="s">
        <v>1234</v>
      </c>
      <c r="B14" s="3007"/>
      <c r="C14" s="1941">
        <f>SUM(D14:E14)</f>
        <v>752845</v>
      </c>
      <c r="D14" s="629">
        <f t="shared" si="1"/>
        <v>481500</v>
      </c>
      <c r="E14" s="629">
        <f t="shared" si="1"/>
        <v>271345</v>
      </c>
      <c r="F14" s="629">
        <f t="shared" si="1"/>
        <v>2081</v>
      </c>
      <c r="G14" s="629">
        <f t="shared" si="1"/>
        <v>1338</v>
      </c>
      <c r="H14" s="629">
        <f t="shared" si="1"/>
        <v>743</v>
      </c>
      <c r="I14" s="623"/>
    </row>
    <row r="15" spans="1:9" ht="19.5" customHeight="1">
      <c r="A15" s="2883"/>
      <c r="B15" s="2883"/>
      <c r="C15" s="1941"/>
      <c r="D15" s="629"/>
      <c r="E15" s="629"/>
      <c r="F15" s="629"/>
      <c r="G15" s="629"/>
      <c r="H15" s="629"/>
      <c r="I15" s="623"/>
    </row>
    <row r="16" spans="1:12" ht="19.5" customHeight="1">
      <c r="A16" s="3279" t="s">
        <v>1246</v>
      </c>
      <c r="B16" s="2569"/>
      <c r="C16" s="1941"/>
      <c r="D16" s="629"/>
      <c r="E16" s="629"/>
      <c r="F16" s="629"/>
      <c r="G16" s="629"/>
      <c r="H16" s="629"/>
      <c r="I16" s="622"/>
      <c r="L16" s="622"/>
    </row>
    <row r="17" spans="1:9" ht="19.5" customHeight="1">
      <c r="A17" s="2883" t="s">
        <v>205</v>
      </c>
      <c r="B17" s="3276"/>
      <c r="C17" s="1941">
        <f t="shared" si="0"/>
        <v>475415</v>
      </c>
      <c r="D17" s="629">
        <v>249480</v>
      </c>
      <c r="E17" s="629">
        <v>225935</v>
      </c>
      <c r="F17" s="2219">
        <f>G17+H17</f>
        <v>1312</v>
      </c>
      <c r="G17" s="629">
        <v>693</v>
      </c>
      <c r="H17" s="629">
        <v>619</v>
      </c>
      <c r="I17" s="622"/>
    </row>
    <row r="18" spans="1:9" ht="19.5" customHeight="1">
      <c r="A18" s="2883" t="s">
        <v>544</v>
      </c>
      <c r="B18" s="3007"/>
      <c r="C18" s="1941">
        <f t="shared" si="0"/>
        <v>461690</v>
      </c>
      <c r="D18" s="629">
        <v>239040</v>
      </c>
      <c r="E18" s="629">
        <v>222650</v>
      </c>
      <c r="F18" s="2219">
        <f aca="true" t="shared" si="2" ref="F18:F25">G18+H18</f>
        <v>1274</v>
      </c>
      <c r="G18" s="629">
        <v>664</v>
      </c>
      <c r="H18" s="629">
        <v>610</v>
      </c>
      <c r="I18" s="622"/>
    </row>
    <row r="19" spans="1:9" ht="19.5" customHeight="1">
      <c r="A19" s="2883" t="s">
        <v>545</v>
      </c>
      <c r="B19" s="3007"/>
      <c r="C19" s="1941">
        <f t="shared" si="0"/>
        <v>434568</v>
      </c>
      <c r="D19" s="629">
        <v>222960</v>
      </c>
      <c r="E19" s="629">
        <v>211608</v>
      </c>
      <c r="F19" s="2219">
        <f t="shared" si="2"/>
        <v>1199</v>
      </c>
      <c r="G19" s="629">
        <v>619</v>
      </c>
      <c r="H19" s="629">
        <v>580</v>
      </c>
      <c r="I19" s="622"/>
    </row>
    <row r="20" spans="1:9" ht="19.5" customHeight="1">
      <c r="A20" s="2883" t="s">
        <v>546</v>
      </c>
      <c r="B20" s="3007"/>
      <c r="C20" s="1941">
        <f t="shared" si="0"/>
        <v>389919</v>
      </c>
      <c r="D20" s="629">
        <v>207720</v>
      </c>
      <c r="E20" s="629">
        <v>182199</v>
      </c>
      <c r="F20" s="2219">
        <f t="shared" si="2"/>
        <v>1076</v>
      </c>
      <c r="G20" s="629">
        <v>577</v>
      </c>
      <c r="H20" s="629">
        <v>499</v>
      </c>
      <c r="I20" s="622"/>
    </row>
    <row r="21" spans="1:9" ht="19.5" customHeight="1">
      <c r="A21" s="2883" t="s">
        <v>547</v>
      </c>
      <c r="B21" s="3007"/>
      <c r="C21" s="1941">
        <f t="shared" si="0"/>
        <v>398175</v>
      </c>
      <c r="D21" s="629">
        <v>213060</v>
      </c>
      <c r="E21" s="629">
        <v>185115</v>
      </c>
      <c r="F21" s="2219">
        <f t="shared" si="2"/>
        <v>1099</v>
      </c>
      <c r="G21" s="629">
        <v>592</v>
      </c>
      <c r="H21" s="629">
        <v>507</v>
      </c>
      <c r="I21" s="622"/>
    </row>
    <row r="22" spans="1:9" ht="19.5" customHeight="1">
      <c r="A22" s="2883" t="s">
        <v>548</v>
      </c>
      <c r="B22" s="3007"/>
      <c r="C22" s="1941">
        <f>SUM(D22:E22)</f>
        <v>405366</v>
      </c>
      <c r="D22" s="629">
        <v>215280</v>
      </c>
      <c r="E22" s="629">
        <v>190086</v>
      </c>
      <c r="F22" s="2219">
        <f t="shared" si="2"/>
        <v>1117</v>
      </c>
      <c r="G22" s="629">
        <v>598</v>
      </c>
      <c r="H22" s="629">
        <v>519</v>
      </c>
      <c r="I22" s="622"/>
    </row>
    <row r="23" spans="1:9" ht="19.5" customHeight="1">
      <c r="A23" s="2883" t="s">
        <v>444</v>
      </c>
      <c r="B23" s="3007"/>
      <c r="C23" s="1941">
        <f>SUM(D23:E23)</f>
        <v>402558</v>
      </c>
      <c r="D23" s="629">
        <v>221580</v>
      </c>
      <c r="E23" s="629">
        <v>180978</v>
      </c>
      <c r="F23" s="2219">
        <f t="shared" si="2"/>
        <v>1112</v>
      </c>
      <c r="G23" s="629">
        <v>616</v>
      </c>
      <c r="H23" s="629">
        <v>496</v>
      </c>
      <c r="I23" s="623"/>
    </row>
    <row r="24" spans="1:9" ht="19.5" customHeight="1">
      <c r="A24" s="2883" t="s">
        <v>1233</v>
      </c>
      <c r="B24" s="3007"/>
      <c r="C24" s="1941">
        <f>SUM(D24:E24)</f>
        <v>388160</v>
      </c>
      <c r="D24" s="629">
        <v>216960</v>
      </c>
      <c r="E24" s="629">
        <v>171200</v>
      </c>
      <c r="F24" s="2219">
        <f t="shared" si="2"/>
        <v>1072</v>
      </c>
      <c r="G24" s="629">
        <v>603</v>
      </c>
      <c r="H24" s="629">
        <v>469</v>
      </c>
      <c r="I24" s="623"/>
    </row>
    <row r="25" spans="1:9" ht="19.5" customHeight="1">
      <c r="A25" s="2883" t="s">
        <v>1234</v>
      </c>
      <c r="B25" s="2883"/>
      <c r="C25" s="1941">
        <f>SUM(D25:E25)</f>
        <v>381837</v>
      </c>
      <c r="D25" s="629">
        <v>218340</v>
      </c>
      <c r="E25" s="629">
        <v>163497</v>
      </c>
      <c r="F25" s="2219">
        <f t="shared" si="2"/>
        <v>1055</v>
      </c>
      <c r="G25" s="629">
        <v>607</v>
      </c>
      <c r="H25" s="629">
        <v>448</v>
      </c>
      <c r="I25" s="623"/>
    </row>
    <row r="26" spans="1:9" ht="19.5" customHeight="1">
      <c r="A26" s="231"/>
      <c r="B26" s="231"/>
      <c r="C26" s="1941"/>
      <c r="D26" s="629"/>
      <c r="E26" s="629"/>
      <c r="F26" s="2219"/>
      <c r="G26" s="629"/>
      <c r="H26" s="629"/>
      <c r="I26" s="623"/>
    </row>
    <row r="27" spans="1:9" ht="19.5" customHeight="1">
      <c r="A27" s="3279" t="s">
        <v>1247</v>
      </c>
      <c r="B27" s="2569"/>
      <c r="C27" s="1941"/>
      <c r="D27" s="629"/>
      <c r="E27" s="629"/>
      <c r="F27" s="629"/>
      <c r="G27" s="629"/>
      <c r="H27" s="629"/>
      <c r="I27" s="622"/>
    </row>
    <row r="28" spans="1:9" ht="19.5" customHeight="1">
      <c r="A28" s="2883" t="s">
        <v>205</v>
      </c>
      <c r="B28" s="3276"/>
      <c r="C28" s="1941">
        <f t="shared" si="0"/>
        <v>329970</v>
      </c>
      <c r="D28" s="629">
        <v>235800</v>
      </c>
      <c r="E28" s="629">
        <v>94170</v>
      </c>
      <c r="F28" s="2219">
        <f>G28+H28</f>
        <v>913</v>
      </c>
      <c r="G28" s="629">
        <v>655</v>
      </c>
      <c r="H28" s="629">
        <v>258</v>
      </c>
      <c r="I28" s="622"/>
    </row>
    <row r="29" spans="1:9" ht="19.5" customHeight="1">
      <c r="A29" s="2883" t="s">
        <v>544</v>
      </c>
      <c r="B29" s="3007"/>
      <c r="C29" s="1941">
        <f t="shared" si="0"/>
        <v>326715</v>
      </c>
      <c r="D29" s="629">
        <v>233640</v>
      </c>
      <c r="E29" s="629">
        <v>93075</v>
      </c>
      <c r="F29" s="2219">
        <f aca="true" t="shared" si="3" ref="F29:F36">G29+H29</f>
        <v>904</v>
      </c>
      <c r="G29" s="629">
        <v>649</v>
      </c>
      <c r="H29" s="629">
        <v>255</v>
      </c>
      <c r="I29" s="622"/>
    </row>
    <row r="30" spans="1:9" ht="19.5" customHeight="1">
      <c r="A30" s="2883" t="s">
        <v>545</v>
      </c>
      <c r="B30" s="3007"/>
      <c r="C30" s="1941">
        <f t="shared" si="0"/>
        <v>310836</v>
      </c>
      <c r="D30" s="629">
        <v>219720</v>
      </c>
      <c r="E30" s="629">
        <v>91116</v>
      </c>
      <c r="F30" s="2219">
        <f t="shared" si="3"/>
        <v>860</v>
      </c>
      <c r="G30" s="629">
        <v>610</v>
      </c>
      <c r="H30" s="629">
        <v>250</v>
      </c>
      <c r="I30" s="622"/>
    </row>
    <row r="31" spans="1:9" ht="19.5" customHeight="1">
      <c r="A31" s="2883" t="s">
        <v>546</v>
      </c>
      <c r="B31" s="3007"/>
      <c r="C31" s="1941">
        <f t="shared" si="0"/>
        <v>324563</v>
      </c>
      <c r="D31" s="629">
        <v>223560</v>
      </c>
      <c r="E31" s="629">
        <v>101003</v>
      </c>
      <c r="F31" s="2219">
        <f t="shared" si="3"/>
        <v>898</v>
      </c>
      <c r="G31" s="629">
        <v>621</v>
      </c>
      <c r="H31" s="629">
        <v>277</v>
      </c>
      <c r="I31" s="622"/>
    </row>
    <row r="32" spans="1:9" ht="19.5" customHeight="1">
      <c r="A32" s="2883" t="s">
        <v>547</v>
      </c>
      <c r="B32" s="3007"/>
      <c r="C32" s="1941">
        <f t="shared" si="0"/>
        <v>351854</v>
      </c>
      <c r="D32" s="629">
        <v>246900</v>
      </c>
      <c r="E32" s="629">
        <v>104954</v>
      </c>
      <c r="F32" s="2219">
        <f t="shared" si="3"/>
        <v>974</v>
      </c>
      <c r="G32" s="629">
        <v>686</v>
      </c>
      <c r="H32" s="629">
        <v>288</v>
      </c>
      <c r="I32" s="622"/>
    </row>
    <row r="33" spans="1:9" ht="19.5" customHeight="1">
      <c r="A33" s="2883" t="s">
        <v>548</v>
      </c>
      <c r="B33" s="3007"/>
      <c r="C33" s="1941">
        <f>SUM(D33:E33)</f>
        <v>375298</v>
      </c>
      <c r="D33" s="629">
        <v>250020</v>
      </c>
      <c r="E33" s="629">
        <v>125278</v>
      </c>
      <c r="F33" s="2219">
        <f t="shared" si="3"/>
        <v>1037</v>
      </c>
      <c r="G33" s="629">
        <v>695</v>
      </c>
      <c r="H33" s="629">
        <v>342</v>
      </c>
      <c r="I33" s="622"/>
    </row>
    <row r="34" spans="1:9" ht="19.5" customHeight="1">
      <c r="A34" s="2883" t="s">
        <v>444</v>
      </c>
      <c r="B34" s="3007"/>
      <c r="C34" s="1941">
        <f>SUM(D34:E34)</f>
        <v>370681</v>
      </c>
      <c r="D34" s="629">
        <v>248160</v>
      </c>
      <c r="E34" s="629">
        <v>122521</v>
      </c>
      <c r="F34" s="2219">
        <f t="shared" si="3"/>
        <v>1025</v>
      </c>
      <c r="G34" s="629">
        <v>689</v>
      </c>
      <c r="H34" s="629">
        <v>336</v>
      </c>
      <c r="I34" s="623"/>
    </row>
    <row r="35" spans="1:9" ht="19.5" customHeight="1">
      <c r="A35" s="2883" t="s">
        <v>1233</v>
      </c>
      <c r="B35" s="3007"/>
      <c r="C35" s="1941">
        <f>SUM(D35:E35)</f>
        <v>364064</v>
      </c>
      <c r="D35" s="629">
        <v>247800</v>
      </c>
      <c r="E35" s="629">
        <v>116264</v>
      </c>
      <c r="F35" s="2219">
        <f t="shared" si="3"/>
        <v>1007</v>
      </c>
      <c r="G35" s="629">
        <v>688</v>
      </c>
      <c r="H35" s="629">
        <v>319</v>
      </c>
      <c r="I35" s="623"/>
    </row>
    <row r="36" spans="1:9" ht="19.5" customHeight="1" thickBot="1">
      <c r="A36" s="2885" t="s">
        <v>1234</v>
      </c>
      <c r="B36" s="3280"/>
      <c r="C36" s="1942">
        <f>SUM(D36:E36)</f>
        <v>371008</v>
      </c>
      <c r="D36" s="1943">
        <v>263160</v>
      </c>
      <c r="E36" s="1943">
        <v>107848</v>
      </c>
      <c r="F36" s="2220">
        <f t="shared" si="3"/>
        <v>1026</v>
      </c>
      <c r="G36" s="631">
        <v>731</v>
      </c>
      <c r="H36" s="631">
        <v>295</v>
      </c>
      <c r="I36" s="623"/>
    </row>
    <row r="37" spans="1:8" ht="15.75" customHeight="1">
      <c r="A37" s="405"/>
      <c r="B37" s="222"/>
      <c r="C37" s="183"/>
      <c r="D37" s="183"/>
      <c r="E37" s="183"/>
      <c r="F37" s="183"/>
      <c r="H37" s="1902" t="s">
        <v>1248</v>
      </c>
    </row>
    <row r="38" spans="1:8" ht="15.75" customHeight="1">
      <c r="A38" s="81"/>
      <c r="B38" s="625"/>
      <c r="C38" s="625"/>
      <c r="D38" s="625"/>
      <c r="E38" s="625"/>
      <c r="F38" s="625"/>
      <c r="H38" s="33"/>
    </row>
    <row r="39" spans="1:8" ht="15.75" customHeight="1">
      <c r="A39" s="81"/>
      <c r="B39" s="625"/>
      <c r="C39" s="625"/>
      <c r="D39" s="625"/>
      <c r="E39" s="625"/>
      <c r="F39" s="625"/>
      <c r="H39" s="33"/>
    </row>
    <row r="40" spans="3:8" ht="15.75" customHeight="1">
      <c r="C40" s="68"/>
      <c r="H40" s="68"/>
    </row>
    <row r="41" spans="3:8" ht="15.75" customHeight="1">
      <c r="C41" s="68"/>
      <c r="H41" s="68"/>
    </row>
    <row r="42" spans="3:8" ht="15.75" customHeight="1">
      <c r="C42" s="68"/>
      <c r="H42" s="68"/>
    </row>
    <row r="43" spans="3:8" ht="15.75" customHeight="1">
      <c r="C43" s="68"/>
      <c r="H43" s="68"/>
    </row>
    <row r="44" spans="3:8" ht="15.75" customHeight="1">
      <c r="C44" s="68"/>
      <c r="H44" s="68"/>
    </row>
    <row r="45" spans="3:8" ht="15.75" customHeight="1">
      <c r="C45" s="68"/>
      <c r="H45" s="68"/>
    </row>
  </sheetData>
  <sheetProtection/>
  <mergeCells count="35">
    <mergeCell ref="A32:B32"/>
    <mergeCell ref="A33:B33"/>
    <mergeCell ref="A34:B34"/>
    <mergeCell ref="A35:B35"/>
    <mergeCell ref="A36:B36"/>
    <mergeCell ref="A31:B31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6:B6"/>
    <mergeCell ref="A3:B3"/>
    <mergeCell ref="C3:E3"/>
    <mergeCell ref="F3:H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&amp;C-72-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PageLayoutView="0" workbookViewId="0" topLeftCell="A1">
      <selection activeCell="N31" sqref="N31"/>
    </sheetView>
  </sheetViews>
  <sheetFormatPr defaultColWidth="6.625" defaultRowHeight="17.25" customHeight="1"/>
  <cols>
    <col min="1" max="1" width="11.625" style="34" customWidth="1"/>
    <col min="2" max="6" width="10.625" style="34" customWidth="1"/>
    <col min="7" max="8" width="10.625" style="3" customWidth="1"/>
    <col min="9" max="16384" width="6.625" style="3" customWidth="1"/>
  </cols>
  <sheetData>
    <row r="1" spans="1:6" ht="17.25" customHeight="1">
      <c r="A1" s="2" t="s">
        <v>2875</v>
      </c>
      <c r="B1" s="2"/>
      <c r="C1" s="37"/>
      <c r="D1" s="37"/>
      <c r="E1" s="1944"/>
      <c r="F1" s="1945"/>
    </row>
    <row r="2" spans="1:6" ht="17.25" customHeight="1">
      <c r="A2" s="2"/>
      <c r="B2" s="2"/>
      <c r="C2" s="37"/>
      <c r="D2" s="37"/>
      <c r="E2" s="1944"/>
      <c r="F2" s="1945"/>
    </row>
    <row r="3" spans="1:7" ht="12.75" thickBot="1">
      <c r="A3" s="6"/>
      <c r="B3" s="6"/>
      <c r="C3" s="6"/>
      <c r="D3" s="6"/>
      <c r="E3" s="1946"/>
      <c r="F3" s="1946"/>
      <c r="G3" s="31" t="s">
        <v>3009</v>
      </c>
    </row>
    <row r="4" spans="1:9" ht="24.75" customHeight="1">
      <c r="A4" s="3281"/>
      <c r="B4" s="3282"/>
      <c r="C4" s="1395" t="s">
        <v>975</v>
      </c>
      <c r="D4" s="519" t="s">
        <v>570</v>
      </c>
      <c r="E4" s="519" t="s">
        <v>341</v>
      </c>
      <c r="F4" s="519" t="s">
        <v>571</v>
      </c>
      <c r="G4" s="520" t="s">
        <v>342</v>
      </c>
      <c r="I4" s="35"/>
    </row>
    <row r="5" spans="1:7" ht="24.75" customHeight="1">
      <c r="A5" s="3283" t="s">
        <v>1249</v>
      </c>
      <c r="B5" s="3284"/>
      <c r="C5" s="1396" t="s">
        <v>261</v>
      </c>
      <c r="D5" s="370">
        <v>114148</v>
      </c>
      <c r="E5" s="370">
        <v>137738</v>
      </c>
      <c r="F5" s="370">
        <v>147175</v>
      </c>
      <c r="G5" s="370">
        <v>151383</v>
      </c>
    </row>
    <row r="6" spans="1:7" ht="24.75" customHeight="1" thickBot="1">
      <c r="A6" s="3285" t="s">
        <v>1250</v>
      </c>
      <c r="B6" s="3286"/>
      <c r="C6" s="1397" t="s">
        <v>261</v>
      </c>
      <c r="D6" s="632">
        <v>69258</v>
      </c>
      <c r="E6" s="632">
        <v>81168</v>
      </c>
      <c r="F6" s="632">
        <v>85414</v>
      </c>
      <c r="G6" s="632">
        <v>87028</v>
      </c>
    </row>
    <row r="7" spans="1:6" ht="24.75" customHeight="1" thickBot="1">
      <c r="A7" s="93"/>
      <c r="B7" s="93"/>
      <c r="C7" s="93"/>
      <c r="D7" s="93"/>
      <c r="E7" s="201"/>
      <c r="F7" s="94"/>
    </row>
    <row r="8" spans="1:9" ht="24.75" customHeight="1">
      <c r="A8" s="3281"/>
      <c r="B8" s="3282"/>
      <c r="C8" s="1398" t="s">
        <v>645</v>
      </c>
      <c r="D8" s="519" t="s">
        <v>343</v>
      </c>
      <c r="E8" s="519" t="s">
        <v>626</v>
      </c>
      <c r="F8" s="519" t="s">
        <v>627</v>
      </c>
      <c r="G8" s="520" t="s">
        <v>68</v>
      </c>
      <c r="I8" s="35"/>
    </row>
    <row r="9" spans="1:8" ht="24.75" customHeight="1">
      <c r="A9" s="3283" t="s">
        <v>1249</v>
      </c>
      <c r="B9" s="3284"/>
      <c r="C9" s="370">
        <v>155590</v>
      </c>
      <c r="D9" s="370">
        <v>118085</v>
      </c>
      <c r="E9" s="370">
        <v>105877</v>
      </c>
      <c r="F9" s="370">
        <v>95158</v>
      </c>
      <c r="G9" s="1404">
        <v>90862</v>
      </c>
      <c r="H9" s="1405"/>
    </row>
    <row r="10" spans="1:8" ht="24.75" customHeight="1" thickBot="1">
      <c r="A10" s="3285" t="s">
        <v>1250</v>
      </c>
      <c r="B10" s="3286"/>
      <c r="C10" s="1399">
        <v>87456</v>
      </c>
      <c r="D10" s="632">
        <v>28623</v>
      </c>
      <c r="E10" s="632">
        <v>23181</v>
      </c>
      <c r="F10" s="632">
        <v>20067</v>
      </c>
      <c r="G10" s="1406">
        <v>19465</v>
      </c>
      <c r="H10" s="1405"/>
    </row>
    <row r="11" spans="1:8" ht="12">
      <c r="A11" s="521"/>
      <c r="B11" s="521"/>
      <c r="C11" s="521"/>
      <c r="D11" s="521"/>
      <c r="E11" s="521"/>
      <c r="F11" s="521"/>
      <c r="G11" s="2279" t="s">
        <v>3010</v>
      </c>
      <c r="H11" s="1405"/>
    </row>
    <row r="12" spans="1:8" ht="12">
      <c r="A12" s="521"/>
      <c r="B12" s="521"/>
      <c r="C12" s="521"/>
      <c r="D12" s="521"/>
      <c r="E12" s="521"/>
      <c r="F12" s="521"/>
      <c r="G12" s="1405"/>
      <c r="H12" s="1405"/>
    </row>
    <row r="13" spans="1:8" ht="12">
      <c r="A13" s="521"/>
      <c r="B13" s="521"/>
      <c r="C13" s="521"/>
      <c r="D13" s="521"/>
      <c r="E13" s="521"/>
      <c r="F13" s="521"/>
      <c r="G13" s="1405"/>
      <c r="H13" s="1405"/>
    </row>
    <row r="14" spans="1:8" ht="12">
      <c r="A14" s="521"/>
      <c r="B14" s="521"/>
      <c r="C14" s="521"/>
      <c r="D14" s="521"/>
      <c r="E14" s="521"/>
      <c r="F14" s="521"/>
      <c r="G14" s="1405"/>
      <c r="H14" s="1405"/>
    </row>
    <row r="15" spans="7:8" ht="17.25" customHeight="1">
      <c r="G15" s="1405"/>
      <c r="H15" s="1405"/>
    </row>
    <row r="16" spans="1:8" ht="17.25" customHeight="1">
      <c r="A16" s="1" t="s">
        <v>2876</v>
      </c>
      <c r="B16" s="37"/>
      <c r="C16" s="37"/>
      <c r="D16" s="37"/>
      <c r="E16" s="37"/>
      <c r="F16" s="37"/>
      <c r="G16" s="3290"/>
      <c r="H16" s="3290"/>
    </row>
    <row r="17" spans="1:8" ht="17.25" customHeight="1">
      <c r="A17" s="1"/>
      <c r="B17" s="37"/>
      <c r="C17" s="37"/>
      <c r="D17" s="37"/>
      <c r="E17" s="37"/>
      <c r="F17" s="37"/>
      <c r="G17" s="1845"/>
      <c r="H17" s="1845"/>
    </row>
    <row r="18" spans="1:8" ht="16.5" customHeight="1" thickBot="1">
      <c r="A18" s="590"/>
      <c r="B18" s="521"/>
      <c r="C18" s="521"/>
      <c r="D18" s="521"/>
      <c r="E18" s="521"/>
      <c r="F18" s="521"/>
      <c r="G18" s="1407"/>
      <c r="H18" s="2279" t="s">
        <v>2517</v>
      </c>
    </row>
    <row r="19" spans="1:11" ht="16.5" customHeight="1">
      <c r="A19" s="3288" t="s">
        <v>970</v>
      </c>
      <c r="B19" s="3289"/>
      <c r="C19" s="1395" t="s">
        <v>971</v>
      </c>
      <c r="D19" s="519" t="s">
        <v>645</v>
      </c>
      <c r="E19" s="519" t="s">
        <v>65</v>
      </c>
      <c r="F19" s="519" t="s">
        <v>66</v>
      </c>
      <c r="G19" s="520" t="s">
        <v>627</v>
      </c>
      <c r="H19" s="520" t="s">
        <v>2516</v>
      </c>
      <c r="K19" s="35"/>
    </row>
    <row r="20" spans="1:8" ht="16.5" customHeight="1">
      <c r="A20" s="3304" t="s">
        <v>972</v>
      </c>
      <c r="B20" s="3305"/>
      <c r="C20" s="3292">
        <v>71</v>
      </c>
      <c r="D20" s="3294">
        <v>70</v>
      </c>
      <c r="E20" s="3294">
        <v>52</v>
      </c>
      <c r="F20" s="3294">
        <v>45</v>
      </c>
      <c r="G20" s="3296">
        <v>38</v>
      </c>
      <c r="H20" s="3296">
        <v>28</v>
      </c>
    </row>
    <row r="21" spans="1:8" ht="16.5" customHeight="1" thickBot="1">
      <c r="A21" s="3306" t="s">
        <v>973</v>
      </c>
      <c r="B21" s="3307"/>
      <c r="C21" s="3302"/>
      <c r="D21" s="3303"/>
      <c r="E21" s="3303"/>
      <c r="F21" s="3303"/>
      <c r="G21" s="3297"/>
      <c r="H21" s="3297"/>
    </row>
    <row r="22" spans="1:8" ht="16.5" customHeight="1">
      <c r="A22" s="1288"/>
      <c r="B22" s="1302"/>
      <c r="C22" s="1302"/>
      <c r="D22" s="93"/>
      <c r="E22" s="93"/>
      <c r="F22" s="93"/>
      <c r="G22" s="100"/>
      <c r="H22" s="2280" t="s">
        <v>974</v>
      </c>
    </row>
    <row r="23" spans="1:8" ht="16.5" customHeight="1">
      <c r="A23" s="1847"/>
      <c r="B23" s="42"/>
      <c r="C23" s="42"/>
      <c r="D23" s="42"/>
      <c r="E23" s="42"/>
      <c r="F23" s="42"/>
      <c r="G23" s="101"/>
      <c r="H23" s="529"/>
    </row>
    <row r="24" spans="1:8" ht="16.5" customHeight="1">
      <c r="A24" s="1847"/>
      <c r="B24" s="42"/>
      <c r="C24" s="42"/>
      <c r="D24" s="42"/>
      <c r="E24" s="42"/>
      <c r="F24" s="42"/>
      <c r="G24" s="101"/>
      <c r="H24" s="529"/>
    </row>
    <row r="25" spans="1:12" ht="17.25" customHeight="1">
      <c r="A25" s="1311"/>
      <c r="B25" s="6"/>
      <c r="C25" s="6"/>
      <c r="D25" s="6"/>
      <c r="E25" s="6"/>
      <c r="F25" s="6"/>
      <c r="G25" s="1408"/>
      <c r="H25" s="1408"/>
      <c r="K25" s="3291"/>
      <c r="L25" s="3291"/>
    </row>
    <row r="26" spans="1:8" ht="17.25" customHeight="1">
      <c r="A26" s="226" t="s">
        <v>2877</v>
      </c>
      <c r="B26" s="1305"/>
      <c r="C26" s="1305"/>
      <c r="D26" s="37"/>
      <c r="E26" s="37"/>
      <c r="F26" s="37"/>
      <c r="G26" s="1408"/>
      <c r="H26" s="1408"/>
    </row>
    <row r="27" spans="1:8" ht="17.25" customHeight="1">
      <c r="A27" s="226"/>
      <c r="B27" s="1835"/>
      <c r="C27" s="1835"/>
      <c r="D27" s="37"/>
      <c r="E27" s="37"/>
      <c r="F27" s="37"/>
      <c r="G27" s="1408"/>
      <c r="H27" s="1408"/>
    </row>
    <row r="28" spans="1:12" ht="17.25" customHeight="1" thickBot="1">
      <c r="A28" s="1400"/>
      <c r="B28" s="6"/>
      <c r="C28" s="6"/>
      <c r="D28" s="6"/>
      <c r="E28" s="6"/>
      <c r="F28" s="6"/>
      <c r="G28" s="1409"/>
      <c r="H28" s="2279" t="s">
        <v>2517</v>
      </c>
      <c r="I28" s="15"/>
      <c r="J28" s="15"/>
      <c r="K28" s="633"/>
      <c r="L28" s="633"/>
    </row>
    <row r="29" spans="1:12" ht="17.25" customHeight="1">
      <c r="A29" s="3288" t="s">
        <v>970</v>
      </c>
      <c r="B29" s="3288"/>
      <c r="C29" s="3289"/>
      <c r="D29" s="514" t="s">
        <v>975</v>
      </c>
      <c r="E29" s="519" t="s">
        <v>570</v>
      </c>
      <c r="F29" s="519" t="s">
        <v>576</v>
      </c>
      <c r="G29" s="520" t="s">
        <v>62</v>
      </c>
      <c r="H29" s="520" t="s">
        <v>63</v>
      </c>
      <c r="I29" s="634"/>
      <c r="J29" s="634"/>
      <c r="K29" s="634"/>
      <c r="L29" s="634"/>
    </row>
    <row r="30" spans="1:12" ht="17.25" customHeight="1">
      <c r="A30" s="3298" t="s">
        <v>3349</v>
      </c>
      <c r="B30" s="3298"/>
      <c r="C30" s="3299"/>
      <c r="D30" s="3292">
        <v>66</v>
      </c>
      <c r="E30" s="3294">
        <v>60</v>
      </c>
      <c r="F30" s="3294">
        <v>55</v>
      </c>
      <c r="G30" s="3296">
        <v>59</v>
      </c>
      <c r="H30" s="3296">
        <v>58</v>
      </c>
      <c r="I30" s="3287"/>
      <c r="J30" s="3287"/>
      <c r="K30" s="3287"/>
      <c r="L30" s="3287"/>
    </row>
    <row r="31" spans="1:12" ht="17.25" customHeight="1" thickBot="1">
      <c r="A31" s="3300" t="s">
        <v>976</v>
      </c>
      <c r="B31" s="3300"/>
      <c r="C31" s="3301"/>
      <c r="D31" s="3293"/>
      <c r="E31" s="3295"/>
      <c r="F31" s="3295"/>
      <c r="G31" s="3297"/>
      <c r="H31" s="3297"/>
      <c r="I31" s="3287"/>
      <c r="J31" s="3287"/>
      <c r="K31" s="3287"/>
      <c r="L31" s="3287"/>
    </row>
    <row r="32" spans="1:12" ht="12.75" customHeight="1" thickBot="1">
      <c r="A32" s="1288"/>
      <c r="B32" s="1302"/>
      <c r="C32" s="1302"/>
      <c r="D32" s="93"/>
      <c r="E32" s="93"/>
      <c r="F32" s="93"/>
      <c r="G32" s="100"/>
      <c r="H32" s="821"/>
      <c r="L32" s="7"/>
    </row>
    <row r="33" spans="1:8" ht="17.25" customHeight="1">
      <c r="A33" s="3288" t="s">
        <v>970</v>
      </c>
      <c r="B33" s="3288"/>
      <c r="C33" s="3289"/>
      <c r="D33" s="519" t="s">
        <v>645</v>
      </c>
      <c r="E33" s="519" t="s">
        <v>635</v>
      </c>
      <c r="F33" s="519" t="s">
        <v>636</v>
      </c>
      <c r="G33" s="520" t="s">
        <v>67</v>
      </c>
      <c r="H33" s="520" t="s">
        <v>1174</v>
      </c>
    </row>
    <row r="34" spans="1:8" ht="17.25" customHeight="1">
      <c r="A34" s="3298" t="s">
        <v>3349</v>
      </c>
      <c r="B34" s="3298"/>
      <c r="C34" s="3299"/>
      <c r="D34" s="3294">
        <v>59</v>
      </c>
      <c r="E34" s="3294">
        <v>58</v>
      </c>
      <c r="F34" s="3294">
        <v>45</v>
      </c>
      <c r="G34" s="3296">
        <v>42</v>
      </c>
      <c r="H34" s="3296">
        <v>44</v>
      </c>
    </row>
    <row r="35" spans="1:8" ht="17.25" customHeight="1" thickBot="1">
      <c r="A35" s="3300" t="s">
        <v>976</v>
      </c>
      <c r="B35" s="3300"/>
      <c r="C35" s="3301"/>
      <c r="D35" s="3295"/>
      <c r="E35" s="3295"/>
      <c r="F35" s="3295"/>
      <c r="G35" s="3297"/>
      <c r="H35" s="3297"/>
    </row>
    <row r="36" spans="7:8" ht="17.25" customHeight="1">
      <c r="G36" s="34"/>
      <c r="H36" s="1902" t="s">
        <v>974</v>
      </c>
    </row>
  </sheetData>
  <sheetProtection/>
  <mergeCells count="37">
    <mergeCell ref="J30:J31"/>
    <mergeCell ref="A34:C34"/>
    <mergeCell ref="D34:D35"/>
    <mergeCell ref="E34:E35"/>
    <mergeCell ref="F34:F35"/>
    <mergeCell ref="G34:G35"/>
    <mergeCell ref="A19:B19"/>
    <mergeCell ref="H34:H35"/>
    <mergeCell ref="A35:C35"/>
    <mergeCell ref="H30:H31"/>
    <mergeCell ref="I30:I31"/>
    <mergeCell ref="D20:D21"/>
    <mergeCell ref="E20:E21"/>
    <mergeCell ref="F20:F21"/>
    <mergeCell ref="A20:B20"/>
    <mergeCell ref="A21:B21"/>
    <mergeCell ref="A10:B10"/>
    <mergeCell ref="K30:K31"/>
    <mergeCell ref="L30:L31"/>
    <mergeCell ref="A33:C33"/>
    <mergeCell ref="G16:H16"/>
    <mergeCell ref="K25:L25"/>
    <mergeCell ref="A29:C29"/>
    <mergeCell ref="D30:D31"/>
    <mergeCell ref="E30:E31"/>
    <mergeCell ref="F30:F31"/>
    <mergeCell ref="G30:G31"/>
    <mergeCell ref="A30:C30"/>
    <mergeCell ref="A31:C31"/>
    <mergeCell ref="G20:G21"/>
    <mergeCell ref="H20:H21"/>
    <mergeCell ref="C20:C21"/>
    <mergeCell ref="A4:B4"/>
    <mergeCell ref="A5:B5"/>
    <mergeCell ref="A6:B6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&amp;C-73-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P27" sqref="P27"/>
    </sheetView>
  </sheetViews>
  <sheetFormatPr defaultColWidth="6.625" defaultRowHeight="19.5" customHeight="1"/>
  <cols>
    <col min="1" max="1" width="9.875" style="34" customWidth="1"/>
    <col min="2" max="2" width="8.50390625" style="34" customWidth="1"/>
    <col min="3" max="3" width="8.50390625" style="3" customWidth="1"/>
    <col min="4" max="4" width="8.50390625" style="34" customWidth="1"/>
    <col min="5" max="6" width="8.50390625" style="3" customWidth="1"/>
    <col min="7" max="7" width="8.50390625" style="34" customWidth="1"/>
    <col min="8" max="8" width="8.50390625" style="3" customWidth="1"/>
    <col min="9" max="10" width="8.50390625" style="34" customWidth="1"/>
    <col min="11" max="252" width="6.625" style="3" customWidth="1"/>
    <col min="253" max="16384" width="6.625" style="3" customWidth="1"/>
  </cols>
  <sheetData>
    <row r="1" spans="1:10" ht="19.5" customHeight="1">
      <c r="A1" s="1" t="s">
        <v>3011</v>
      </c>
      <c r="B1" s="37"/>
      <c r="C1" s="37"/>
      <c r="D1" s="37"/>
      <c r="E1" s="37"/>
      <c r="F1" s="37"/>
      <c r="G1" s="37"/>
      <c r="H1" s="37"/>
      <c r="I1" s="37"/>
      <c r="J1" s="37"/>
    </row>
    <row r="2" spans="2:16" ht="19.5" customHeight="1" thickBot="1">
      <c r="B2" s="6"/>
      <c r="C2" s="6"/>
      <c r="D2" s="42"/>
      <c r="E2" s="6"/>
      <c r="F2" s="6"/>
      <c r="G2" s="6"/>
      <c r="I2" s="6" t="s">
        <v>3012</v>
      </c>
      <c r="K2" s="1847"/>
      <c r="L2" s="1847"/>
      <c r="M2" s="1847"/>
      <c r="N2" s="1847"/>
      <c r="O2" s="1847"/>
      <c r="P2" s="1847"/>
    </row>
    <row r="3" spans="1:16" ht="19.5" customHeight="1">
      <c r="A3" s="2899" t="s">
        <v>3013</v>
      </c>
      <c r="B3" s="3317" t="s">
        <v>3351</v>
      </c>
      <c r="C3" s="3318"/>
      <c r="D3" s="2897" t="s">
        <v>3014</v>
      </c>
      <c r="E3" s="2901"/>
      <c r="F3" s="2901"/>
      <c r="G3" s="2901"/>
      <c r="H3" s="2901"/>
      <c r="I3" s="2901"/>
      <c r="J3" s="676"/>
      <c r="K3" s="1847"/>
      <c r="L3" s="3148"/>
      <c r="M3" s="3148"/>
      <c r="N3" s="3148"/>
      <c r="O3" s="3148"/>
      <c r="P3" s="3148"/>
    </row>
    <row r="4" spans="1:16" ht="26.25" customHeight="1" thickBot="1">
      <c r="A4" s="3187"/>
      <c r="B4" s="3319"/>
      <c r="C4" s="3320"/>
      <c r="D4" s="2898" t="s">
        <v>3015</v>
      </c>
      <c r="E4" s="3156"/>
      <c r="F4" s="2898" t="s">
        <v>3016</v>
      </c>
      <c r="G4" s="2924"/>
      <c r="H4" s="3067" t="s">
        <v>3017</v>
      </c>
      <c r="I4" s="3071"/>
      <c r="J4" s="1840"/>
      <c r="K4" s="1847"/>
      <c r="L4" s="3148"/>
      <c r="M4" s="3248"/>
      <c r="N4" s="1841"/>
      <c r="O4" s="1841"/>
      <c r="P4" s="1840"/>
    </row>
    <row r="5" spans="1:16" ht="24.75" customHeight="1">
      <c r="A5" s="1828">
        <v>14</v>
      </c>
      <c r="B5" s="3314" t="s">
        <v>3027</v>
      </c>
      <c r="C5" s="3315"/>
      <c r="D5" s="3316" t="s">
        <v>3018</v>
      </c>
      <c r="E5" s="3316"/>
      <c r="F5" s="3313" t="s">
        <v>3018</v>
      </c>
      <c r="G5" s="3313"/>
      <c r="H5" s="3313" t="s">
        <v>3018</v>
      </c>
      <c r="I5" s="3313"/>
      <c r="J5" s="1948"/>
      <c r="K5" s="1847"/>
      <c r="L5" s="1848"/>
      <c r="M5" s="1849"/>
      <c r="N5" s="203"/>
      <c r="O5" s="203"/>
      <c r="P5" s="1906"/>
    </row>
    <row r="6" spans="1:16" ht="24.75" customHeight="1">
      <c r="A6" s="295">
        <v>15</v>
      </c>
      <c r="B6" s="3308">
        <f aca="true" t="shared" si="0" ref="B6:B14">D6+F6</f>
        <v>20142</v>
      </c>
      <c r="C6" s="3309"/>
      <c r="D6" s="3310">
        <v>4095</v>
      </c>
      <c r="E6" s="3310"/>
      <c r="F6" s="3313">
        <v>16047</v>
      </c>
      <c r="G6" s="3313"/>
      <c r="H6" s="3312">
        <f aca="true" t="shared" si="1" ref="H6:H13">F6/B6*100</f>
        <v>79.66934763181412</v>
      </c>
      <c r="I6" s="3312"/>
      <c r="J6" s="1948"/>
      <c r="K6" s="1847"/>
      <c r="L6" s="1841"/>
      <c r="M6" s="1849"/>
      <c r="N6" s="203"/>
      <c r="O6" s="203"/>
      <c r="P6" s="1906"/>
    </row>
    <row r="7" spans="1:16" ht="24.75" customHeight="1">
      <c r="A7" s="295" t="s">
        <v>3019</v>
      </c>
      <c r="B7" s="3308">
        <f t="shared" si="0"/>
        <v>20176</v>
      </c>
      <c r="C7" s="3309"/>
      <c r="D7" s="3310">
        <v>3965</v>
      </c>
      <c r="E7" s="3310"/>
      <c r="F7" s="3313">
        <v>16211</v>
      </c>
      <c r="G7" s="3313"/>
      <c r="H7" s="3312">
        <f t="shared" si="1"/>
        <v>80.3479381443299</v>
      </c>
      <c r="I7" s="3312"/>
      <c r="J7" s="676"/>
      <c r="K7" s="1847"/>
      <c r="L7" s="1841"/>
      <c r="M7" s="1849"/>
      <c r="N7" s="203"/>
      <c r="O7" s="203"/>
      <c r="P7" s="1906"/>
    </row>
    <row r="8" spans="1:16" ht="24.75" customHeight="1">
      <c r="A8" s="295" t="s">
        <v>3020</v>
      </c>
      <c r="B8" s="3308">
        <f t="shared" si="0"/>
        <v>19740</v>
      </c>
      <c r="C8" s="3309"/>
      <c r="D8" s="3310">
        <v>3792</v>
      </c>
      <c r="E8" s="3310"/>
      <c r="F8" s="3311">
        <v>15948</v>
      </c>
      <c r="G8" s="3311"/>
      <c r="H8" s="3312">
        <f t="shared" si="1"/>
        <v>80.790273556231</v>
      </c>
      <c r="I8" s="3312"/>
      <c r="J8" s="6"/>
      <c r="K8" s="1847"/>
      <c r="L8" s="1846"/>
      <c r="M8" s="1849"/>
      <c r="N8" s="1849"/>
      <c r="O8" s="1849"/>
      <c r="P8" s="1906"/>
    </row>
    <row r="9" spans="1:16" ht="24.75" customHeight="1">
      <c r="A9" s="295" t="s">
        <v>3021</v>
      </c>
      <c r="B9" s="3308">
        <f t="shared" si="0"/>
        <v>19531</v>
      </c>
      <c r="C9" s="3309"/>
      <c r="D9" s="3310">
        <v>3617</v>
      </c>
      <c r="E9" s="3310"/>
      <c r="F9" s="3311">
        <v>15914</v>
      </c>
      <c r="G9" s="3311"/>
      <c r="H9" s="3312">
        <f t="shared" si="1"/>
        <v>81.4807229532538</v>
      </c>
      <c r="I9" s="3312"/>
      <c r="J9" s="6"/>
      <c r="K9" s="1847"/>
      <c r="L9" s="1848"/>
      <c r="M9" s="1849"/>
      <c r="N9" s="1849"/>
      <c r="O9" s="1849"/>
      <c r="P9" s="1906"/>
    </row>
    <row r="10" spans="1:16" ht="24.75" customHeight="1">
      <c r="A10" s="295" t="s">
        <v>3022</v>
      </c>
      <c r="B10" s="3308">
        <f t="shared" si="0"/>
        <v>19247</v>
      </c>
      <c r="C10" s="3309"/>
      <c r="D10" s="3310">
        <v>3447</v>
      </c>
      <c r="E10" s="3310"/>
      <c r="F10" s="3313">
        <v>15800</v>
      </c>
      <c r="G10" s="3313"/>
      <c r="H10" s="3312">
        <f t="shared" si="1"/>
        <v>82.09071543617186</v>
      </c>
      <c r="I10" s="3312"/>
      <c r="J10" s="1948"/>
      <c r="K10" s="1847"/>
      <c r="L10" s="1841"/>
      <c r="M10" s="1849"/>
      <c r="N10" s="203"/>
      <c r="O10" s="203"/>
      <c r="P10" s="1906"/>
    </row>
    <row r="11" spans="1:16" ht="24.75" customHeight="1">
      <c r="A11" s="295" t="s">
        <v>3023</v>
      </c>
      <c r="B11" s="3308">
        <f t="shared" si="0"/>
        <v>18923</v>
      </c>
      <c r="C11" s="3309"/>
      <c r="D11" s="3310">
        <v>3278</v>
      </c>
      <c r="E11" s="3310"/>
      <c r="F11" s="3313">
        <v>15645</v>
      </c>
      <c r="G11" s="3313"/>
      <c r="H11" s="3312">
        <f t="shared" si="1"/>
        <v>82.67716535433071</v>
      </c>
      <c r="I11" s="3312"/>
      <c r="J11" s="676"/>
      <c r="K11" s="1847"/>
      <c r="L11" s="1841"/>
      <c r="M11" s="1849"/>
      <c r="N11" s="203"/>
      <c r="O11" s="203"/>
      <c r="P11" s="1906"/>
    </row>
    <row r="12" spans="1:16" ht="24.75" customHeight="1">
      <c r="A12" s="295" t="s">
        <v>3024</v>
      </c>
      <c r="B12" s="3308">
        <f t="shared" si="0"/>
        <v>18595</v>
      </c>
      <c r="C12" s="3309"/>
      <c r="D12" s="3310">
        <v>3103</v>
      </c>
      <c r="E12" s="3310"/>
      <c r="F12" s="3311">
        <v>15492</v>
      </c>
      <c r="G12" s="3311"/>
      <c r="H12" s="3312">
        <f t="shared" si="1"/>
        <v>83.31271847270772</v>
      </c>
      <c r="I12" s="3312"/>
      <c r="J12" s="6"/>
      <c r="K12" s="1847"/>
      <c r="L12" s="1846"/>
      <c r="M12" s="1849"/>
      <c r="N12" s="1849"/>
      <c r="O12" s="1849"/>
      <c r="P12" s="1906"/>
    </row>
    <row r="13" spans="1:16" ht="24.75" customHeight="1">
      <c r="A13" s="295">
        <v>22</v>
      </c>
      <c r="B13" s="3308">
        <f t="shared" si="0"/>
        <v>18329</v>
      </c>
      <c r="C13" s="3309"/>
      <c r="D13" s="3310">
        <v>3062</v>
      </c>
      <c r="E13" s="3310"/>
      <c r="F13" s="3311">
        <v>15267</v>
      </c>
      <c r="G13" s="3311"/>
      <c r="H13" s="3312">
        <f t="shared" si="1"/>
        <v>83.29423318238857</v>
      </c>
      <c r="I13" s="3312"/>
      <c r="J13" s="6"/>
      <c r="K13" s="1847"/>
      <c r="L13" s="1848"/>
      <c r="M13" s="1849"/>
      <c r="N13" s="1849"/>
      <c r="O13" s="1849"/>
      <c r="P13" s="1906"/>
    </row>
    <row r="14" spans="1:16" ht="24.75" customHeight="1" thickBot="1">
      <c r="A14" s="295">
        <v>23</v>
      </c>
      <c r="B14" s="3308">
        <f t="shared" si="0"/>
        <v>17194</v>
      </c>
      <c r="C14" s="3309"/>
      <c r="D14" s="3310">
        <v>2806</v>
      </c>
      <c r="E14" s="3310"/>
      <c r="F14" s="3311">
        <v>14388</v>
      </c>
      <c r="G14" s="3311"/>
      <c r="H14" s="3312">
        <f>F14/B14*100</f>
        <v>83.68035361172502</v>
      </c>
      <c r="I14" s="3312"/>
      <c r="J14" s="6"/>
      <c r="K14" s="1847"/>
      <c r="L14" s="1848"/>
      <c r="M14" s="1849"/>
      <c r="N14" s="1849"/>
      <c r="O14" s="1849"/>
      <c r="P14" s="1906"/>
    </row>
    <row r="15" spans="1:10" ht="16.5" customHeight="1">
      <c r="A15" s="2281" t="s">
        <v>3085</v>
      </c>
      <c r="B15" s="1950"/>
      <c r="C15" s="1950"/>
      <c r="D15" s="1950"/>
      <c r="E15" s="1950"/>
      <c r="F15" s="1950"/>
      <c r="G15" s="1288"/>
      <c r="H15" s="1288"/>
      <c r="I15" s="1288"/>
      <c r="J15" s="1847"/>
    </row>
    <row r="16" spans="1:10" ht="19.5" customHeight="1">
      <c r="A16" s="2257" t="s">
        <v>3350</v>
      </c>
      <c r="B16" s="37"/>
      <c r="C16" s="37"/>
      <c r="D16" s="37"/>
      <c r="E16" s="37"/>
      <c r="F16" s="37"/>
      <c r="G16" s="37"/>
      <c r="H16" s="1949"/>
      <c r="I16" s="37"/>
      <c r="J16" s="37"/>
    </row>
    <row r="17" ht="19.5" customHeight="1">
      <c r="I17" s="33" t="s">
        <v>3025</v>
      </c>
    </row>
    <row r="18" ht="19.5" customHeight="1">
      <c r="I18" s="33"/>
    </row>
    <row r="19" ht="19.5" customHeight="1">
      <c r="I19" s="33"/>
    </row>
    <row r="20" spans="1:4" ht="17.25">
      <c r="A20" s="1" t="s">
        <v>3026</v>
      </c>
      <c r="B20" s="37"/>
      <c r="C20" s="37"/>
      <c r="D20" s="3"/>
    </row>
    <row r="21" spans="1:4" ht="17.25">
      <c r="A21" s="1"/>
      <c r="B21" s="37"/>
      <c r="C21" s="37"/>
      <c r="D21" s="3"/>
    </row>
    <row r="22" spans="1:9" ht="12.75" thickBot="1">
      <c r="A22" s="4"/>
      <c r="B22" s="4"/>
      <c r="C22" s="4"/>
      <c r="D22" s="3"/>
      <c r="I22" s="1739" t="s">
        <v>1251</v>
      </c>
    </row>
    <row r="23" spans="1:9" ht="24.75" customHeight="1" thickBot="1">
      <c r="A23" s="83" t="s">
        <v>700</v>
      </c>
      <c r="B23" s="3321" t="s">
        <v>3352</v>
      </c>
      <c r="C23" s="3322"/>
      <c r="D23" s="3322"/>
      <c r="E23" s="3323"/>
      <c r="F23" s="3324" t="s">
        <v>1252</v>
      </c>
      <c r="G23" s="2572"/>
      <c r="H23" s="2572"/>
      <c r="I23" s="2572"/>
    </row>
    <row r="24" spans="1:13" ht="24.75" customHeight="1">
      <c r="A24" s="1947" t="s">
        <v>61</v>
      </c>
      <c r="B24" s="2283"/>
      <c r="C24" s="3325">
        <v>18151</v>
      </c>
      <c r="D24" s="3326"/>
      <c r="E24" s="2284"/>
      <c r="F24" s="635"/>
      <c r="G24" s="3327">
        <v>6890</v>
      </c>
      <c r="H24" s="3327"/>
      <c r="I24" s="636"/>
      <c r="J24" s="637"/>
      <c r="L24" s="34"/>
      <c r="M24" s="34"/>
    </row>
    <row r="25" spans="1:13" ht="24.75" customHeight="1">
      <c r="A25" s="348">
        <v>15</v>
      </c>
      <c r="B25" s="2285"/>
      <c r="C25" s="3328">
        <v>18277</v>
      </c>
      <c r="D25" s="3329"/>
      <c r="E25" s="2286"/>
      <c r="F25" s="639"/>
      <c r="G25" s="3330">
        <v>11104</v>
      </c>
      <c r="H25" s="3330"/>
      <c r="I25" s="640"/>
      <c r="J25" s="637"/>
      <c r="K25" s="35"/>
      <c r="L25" s="34"/>
      <c r="M25" s="34"/>
    </row>
    <row r="26" spans="1:13" ht="24.75" customHeight="1">
      <c r="A26" s="205">
        <v>16</v>
      </c>
      <c r="B26" s="2285"/>
      <c r="C26" s="3328">
        <v>17983</v>
      </c>
      <c r="D26" s="3331"/>
      <c r="E26" s="2286"/>
      <c r="F26" s="639"/>
      <c r="G26" s="3330">
        <v>11285</v>
      </c>
      <c r="H26" s="3330"/>
      <c r="I26" s="640"/>
      <c r="J26" s="637"/>
      <c r="L26" s="34"/>
      <c r="M26" s="34"/>
    </row>
    <row r="27" spans="1:13" ht="24.75" customHeight="1">
      <c r="A27" s="205">
        <v>17</v>
      </c>
      <c r="B27" s="2285"/>
      <c r="C27" s="3328">
        <v>17536</v>
      </c>
      <c r="D27" s="3332"/>
      <c r="E27" s="2286"/>
      <c r="F27" s="639"/>
      <c r="G27" s="3330">
        <v>11134</v>
      </c>
      <c r="H27" s="3333"/>
      <c r="I27" s="640"/>
      <c r="J27" s="637"/>
      <c r="L27" s="34"/>
      <c r="M27" s="34"/>
    </row>
    <row r="28" spans="1:13" ht="24.75" customHeight="1">
      <c r="A28" s="205">
        <v>18</v>
      </c>
      <c r="B28" s="2285"/>
      <c r="C28" s="3328">
        <v>17503</v>
      </c>
      <c r="D28" s="3332"/>
      <c r="E28" s="2286"/>
      <c r="F28" s="639"/>
      <c r="G28" s="3330">
        <v>11391</v>
      </c>
      <c r="H28" s="3333"/>
      <c r="I28" s="638"/>
      <c r="J28" s="637"/>
      <c r="L28" s="34"/>
      <c r="M28" s="34"/>
    </row>
    <row r="29" spans="1:13" ht="24.75" customHeight="1">
      <c r="A29" s="348">
        <v>19</v>
      </c>
      <c r="B29" s="2285"/>
      <c r="C29" s="3328">
        <v>17510</v>
      </c>
      <c r="D29" s="3329"/>
      <c r="E29" s="2286"/>
      <c r="F29" s="639"/>
      <c r="G29" s="3330">
        <v>11287</v>
      </c>
      <c r="H29" s="3330"/>
      <c r="I29" s="640"/>
      <c r="J29" s="637"/>
      <c r="L29" s="34"/>
      <c r="M29" s="34"/>
    </row>
    <row r="30" spans="1:13" ht="24.75" customHeight="1">
      <c r="A30" s="205">
        <v>20</v>
      </c>
      <c r="B30" s="2285"/>
      <c r="C30" s="3328">
        <v>17444</v>
      </c>
      <c r="D30" s="3331"/>
      <c r="E30" s="2286"/>
      <c r="F30" s="639"/>
      <c r="G30" s="3330">
        <v>11420</v>
      </c>
      <c r="H30" s="3330"/>
      <c r="I30" s="640"/>
      <c r="J30" s="637"/>
      <c r="L30" s="34"/>
      <c r="M30" s="34"/>
    </row>
    <row r="31" spans="1:13" ht="24.75" customHeight="1">
      <c r="A31" s="205">
        <v>21</v>
      </c>
      <c r="B31" s="2285"/>
      <c r="C31" s="3328">
        <v>17507</v>
      </c>
      <c r="D31" s="3332"/>
      <c r="E31" s="2286"/>
      <c r="F31" s="639"/>
      <c r="G31" s="3330">
        <v>11531</v>
      </c>
      <c r="H31" s="3333"/>
      <c r="I31" s="640"/>
      <c r="J31" s="637"/>
      <c r="L31" s="34"/>
      <c r="M31" s="34"/>
    </row>
    <row r="32" spans="1:13" ht="24.75" customHeight="1">
      <c r="A32" s="1306">
        <v>22</v>
      </c>
      <c r="B32" s="2285"/>
      <c r="C32" s="3328">
        <v>17586</v>
      </c>
      <c r="D32" s="3332"/>
      <c r="E32" s="2286"/>
      <c r="F32" s="639"/>
      <c r="G32" s="3330">
        <v>11715</v>
      </c>
      <c r="H32" s="3333"/>
      <c r="I32" s="638"/>
      <c r="J32" s="637"/>
      <c r="L32" s="34"/>
      <c r="M32" s="34"/>
    </row>
    <row r="33" spans="1:13" ht="24.75" customHeight="1" thickBot="1">
      <c r="A33" s="1401">
        <v>23</v>
      </c>
      <c r="B33" s="2287"/>
      <c r="C33" s="3334">
        <v>17342</v>
      </c>
      <c r="D33" s="3334"/>
      <c r="E33" s="2286"/>
      <c r="F33" s="639"/>
      <c r="G33" s="3335">
        <v>9790</v>
      </c>
      <c r="H33" s="3335"/>
      <c r="I33" s="1309"/>
      <c r="J33" s="637"/>
      <c r="L33" s="34"/>
      <c r="M33" s="34"/>
    </row>
    <row r="34" spans="2:13" ht="13.5">
      <c r="B34" s="93"/>
      <c r="C34" s="641"/>
      <c r="D34" s="635"/>
      <c r="E34" s="635"/>
      <c r="F34" s="635"/>
      <c r="G34" s="642"/>
      <c r="H34" s="635"/>
      <c r="I34" s="2282" t="s">
        <v>1253</v>
      </c>
      <c r="J34" s="637"/>
      <c r="L34" s="34"/>
      <c r="M34" s="34"/>
    </row>
    <row r="35" spans="2:13" ht="13.5">
      <c r="B35" s="42"/>
      <c r="C35" s="42"/>
      <c r="D35" s="3"/>
      <c r="F35" s="35"/>
      <c r="I35" s="6"/>
      <c r="L35" s="34"/>
      <c r="M35" s="34"/>
    </row>
    <row r="36" spans="4:6" ht="13.5">
      <c r="D36" s="3"/>
      <c r="E36" s="643"/>
      <c r="F36" s="35"/>
    </row>
    <row r="37" spans="3:8" ht="12">
      <c r="C37" s="34"/>
      <c r="E37" s="34"/>
      <c r="F37" s="34"/>
      <c r="G37" s="4"/>
      <c r="H37" s="15"/>
    </row>
    <row r="38" spans="3:6" ht="12">
      <c r="C38" s="34"/>
      <c r="E38" s="34"/>
      <c r="F38" s="34"/>
    </row>
  </sheetData>
  <sheetProtection/>
  <mergeCells count="71">
    <mergeCell ref="C33:D33"/>
    <mergeCell ref="G33:H33"/>
    <mergeCell ref="C32:D32"/>
    <mergeCell ref="G32:H32"/>
    <mergeCell ref="C29:D29"/>
    <mergeCell ref="G29:H29"/>
    <mergeCell ref="C30:D30"/>
    <mergeCell ref="G30:H30"/>
    <mergeCell ref="C31:D31"/>
    <mergeCell ref="G31:H31"/>
    <mergeCell ref="C26:D26"/>
    <mergeCell ref="G26:H26"/>
    <mergeCell ref="C27:D27"/>
    <mergeCell ref="G27:H27"/>
    <mergeCell ref="C28:D28"/>
    <mergeCell ref="G28:H28"/>
    <mergeCell ref="B23:E23"/>
    <mergeCell ref="F23:I23"/>
    <mergeCell ref="C24:D24"/>
    <mergeCell ref="G24:H24"/>
    <mergeCell ref="C25:D25"/>
    <mergeCell ref="G25:H25"/>
    <mergeCell ref="A3:A4"/>
    <mergeCell ref="B3:C4"/>
    <mergeCell ref="D3:I3"/>
    <mergeCell ref="L3:L4"/>
    <mergeCell ref="M3:M4"/>
    <mergeCell ref="N3:P3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F13:G13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&amp;C-74-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J7" sqref="J7"/>
    </sheetView>
  </sheetViews>
  <sheetFormatPr defaultColWidth="9.00390625" defaultRowHeight="13.5"/>
  <cols>
    <col min="3" max="7" width="12.625" style="0" customWidth="1"/>
  </cols>
  <sheetData>
    <row r="1" spans="1:7" ht="17.25">
      <c r="A1" s="1" t="s">
        <v>2880</v>
      </c>
      <c r="B1" s="37"/>
      <c r="C1" s="37"/>
      <c r="D1" s="37"/>
      <c r="E1" s="37"/>
      <c r="F1" s="37"/>
      <c r="G1" s="32"/>
    </row>
    <row r="2" spans="1:7" ht="17.25">
      <c r="A2" s="1"/>
      <c r="B2" s="37"/>
      <c r="C2" s="37"/>
      <c r="D2" s="37"/>
      <c r="E2" s="37"/>
      <c r="F2" s="37"/>
      <c r="G2" s="1835"/>
    </row>
    <row r="3" spans="1:7" ht="14.25" thickBot="1">
      <c r="A3" s="34"/>
      <c r="B3" s="6"/>
      <c r="C3" s="6"/>
      <c r="D3" s="6"/>
      <c r="E3" s="6"/>
      <c r="F3" s="3"/>
      <c r="G3" s="1739" t="s">
        <v>3354</v>
      </c>
    </row>
    <row r="4" spans="1:7" ht="24.75" customHeight="1" thickBot="1">
      <c r="A4" s="2572" t="s">
        <v>246</v>
      </c>
      <c r="B4" s="2999"/>
      <c r="C4" s="162" t="s">
        <v>247</v>
      </c>
      <c r="D4" s="2466" t="s">
        <v>125</v>
      </c>
      <c r="E4" s="732" t="s">
        <v>126</v>
      </c>
      <c r="F4" s="733" t="s">
        <v>62</v>
      </c>
      <c r="G4" s="733" t="s">
        <v>63</v>
      </c>
    </row>
    <row r="5" spans="1:7" ht="24.75" customHeight="1">
      <c r="A5" s="2935" t="s">
        <v>248</v>
      </c>
      <c r="B5" s="2936"/>
      <c r="C5" s="163">
        <v>6861</v>
      </c>
      <c r="D5" s="163">
        <v>14095</v>
      </c>
      <c r="E5" s="2222">
        <v>14580</v>
      </c>
      <c r="F5" s="165">
        <v>15097</v>
      </c>
      <c r="G5" s="165">
        <v>15169</v>
      </c>
    </row>
    <row r="6" spans="1:7" ht="24.75" customHeight="1">
      <c r="A6" s="3173" t="s">
        <v>249</v>
      </c>
      <c r="B6" s="2948"/>
      <c r="C6" s="166">
        <v>35.3</v>
      </c>
      <c r="D6" s="166">
        <v>71.9</v>
      </c>
      <c r="E6" s="167">
        <v>73.7</v>
      </c>
      <c r="F6" s="167">
        <v>75.5</v>
      </c>
      <c r="G6" s="167">
        <v>75.4</v>
      </c>
    </row>
    <row r="7" spans="1:7" ht="24.75" customHeight="1">
      <c r="A7" s="3173" t="s">
        <v>250</v>
      </c>
      <c r="B7" s="2948"/>
      <c r="C7" s="2221">
        <v>1653</v>
      </c>
      <c r="D7" s="2221">
        <v>2005</v>
      </c>
      <c r="E7" s="2222">
        <v>4095</v>
      </c>
      <c r="F7" s="2222">
        <v>4630</v>
      </c>
      <c r="G7" s="2222">
        <v>5028</v>
      </c>
    </row>
    <row r="8" spans="1:7" ht="24.75" customHeight="1" thickBot="1">
      <c r="A8" s="2795" t="s">
        <v>249</v>
      </c>
      <c r="B8" s="3155"/>
      <c r="C8" s="169">
        <v>8.5</v>
      </c>
      <c r="D8" s="170">
        <v>10.2</v>
      </c>
      <c r="E8" s="171">
        <v>20.7</v>
      </c>
      <c r="F8" s="171">
        <v>23.1</v>
      </c>
      <c r="G8" s="171">
        <v>25</v>
      </c>
    </row>
    <row r="9" spans="1:7" ht="24.75" customHeight="1" thickBot="1">
      <c r="A9" s="172"/>
      <c r="B9" s="173"/>
      <c r="C9" s="174"/>
      <c r="D9" s="174"/>
      <c r="E9" s="175"/>
      <c r="F9" s="175"/>
      <c r="G9" s="175"/>
    </row>
    <row r="10" spans="1:7" ht="24.75" customHeight="1" thickBot="1">
      <c r="A10" s="2572" t="s">
        <v>251</v>
      </c>
      <c r="B10" s="2999"/>
      <c r="C10" s="2467" t="s">
        <v>252</v>
      </c>
      <c r="D10" s="2468" t="s">
        <v>253</v>
      </c>
      <c r="E10" s="733" t="s">
        <v>254</v>
      </c>
      <c r="F10" s="733" t="s">
        <v>255</v>
      </c>
      <c r="G10" s="733" t="s">
        <v>256</v>
      </c>
    </row>
    <row r="11" spans="1:7" ht="24.75" customHeight="1">
      <c r="A11" s="2935" t="s">
        <v>248</v>
      </c>
      <c r="B11" s="2936"/>
      <c r="C11" s="176">
        <v>15198</v>
      </c>
      <c r="D11" s="163">
        <v>15231</v>
      </c>
      <c r="E11" s="164">
        <v>15306</v>
      </c>
      <c r="F11" s="165">
        <v>15306</v>
      </c>
      <c r="G11" s="1410">
        <v>15217</v>
      </c>
    </row>
    <row r="12" spans="1:7" ht="24.75" customHeight="1">
      <c r="A12" s="3173" t="s">
        <v>249</v>
      </c>
      <c r="B12" s="2948"/>
      <c r="C12" s="177">
        <v>75.3</v>
      </c>
      <c r="D12" s="166">
        <v>75.2</v>
      </c>
      <c r="E12" s="167">
        <v>75.6</v>
      </c>
      <c r="F12" s="167">
        <v>75.7</v>
      </c>
      <c r="G12" s="1411">
        <v>75.1</v>
      </c>
    </row>
    <row r="13" spans="1:7" ht="24.75" customHeight="1">
      <c r="A13" s="3173" t="s">
        <v>250</v>
      </c>
      <c r="B13" s="2948"/>
      <c r="C13" s="168">
        <v>5267</v>
      </c>
      <c r="D13" s="168">
        <v>5538</v>
      </c>
      <c r="E13" s="164">
        <v>5692</v>
      </c>
      <c r="F13" s="164">
        <v>5752</v>
      </c>
      <c r="G13" s="1412">
        <v>5548</v>
      </c>
    </row>
    <row r="14" spans="1:7" ht="24.75" customHeight="1" thickBot="1">
      <c r="A14" s="2795" t="s">
        <v>249</v>
      </c>
      <c r="B14" s="3155"/>
      <c r="C14" s="169">
        <v>26.1</v>
      </c>
      <c r="D14" s="170">
        <v>27.4</v>
      </c>
      <c r="E14" s="171">
        <v>28.1</v>
      </c>
      <c r="F14" s="171">
        <v>28.4</v>
      </c>
      <c r="G14" s="1413">
        <v>27.4</v>
      </c>
    </row>
    <row r="15" spans="1:7" ht="13.5">
      <c r="A15" s="34"/>
      <c r="B15" s="34"/>
      <c r="C15" s="34"/>
      <c r="D15" s="34"/>
      <c r="E15" s="34"/>
      <c r="F15" s="34"/>
      <c r="G15" s="1902" t="s">
        <v>257</v>
      </c>
    </row>
    <row r="16" spans="1:7" ht="13.5">
      <c r="A16" s="34"/>
      <c r="B16" s="34"/>
      <c r="C16" s="34"/>
      <c r="D16" s="34"/>
      <c r="E16" s="34"/>
      <c r="F16" s="34"/>
      <c r="G16" s="34"/>
    </row>
    <row r="17" spans="1:7" ht="13.5">
      <c r="A17" s="178"/>
      <c r="B17" s="34"/>
      <c r="C17" s="34"/>
      <c r="D17" s="34"/>
      <c r="E17" s="34"/>
      <c r="F17" s="34"/>
      <c r="G17" s="34"/>
    </row>
    <row r="18" spans="1:7" ht="13.5">
      <c r="A18" s="34"/>
      <c r="B18" s="34"/>
      <c r="C18" s="3"/>
      <c r="D18" s="34"/>
      <c r="E18" s="3"/>
      <c r="F18" s="3"/>
      <c r="G18" s="34"/>
    </row>
  </sheetData>
  <sheetProtection/>
  <mergeCells count="10"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&amp;C-75-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O10" sqref="O10"/>
    </sheetView>
  </sheetViews>
  <sheetFormatPr defaultColWidth="6.625" defaultRowHeight="21" customHeight="1"/>
  <cols>
    <col min="1" max="1" width="2.75390625" style="34" customWidth="1"/>
    <col min="2" max="2" width="11.125" style="34" customWidth="1"/>
    <col min="3" max="4" width="8.25390625" style="34" customWidth="1"/>
    <col min="5" max="5" width="8.25390625" style="3" customWidth="1"/>
    <col min="6" max="6" width="8.25390625" style="34" customWidth="1"/>
    <col min="7" max="7" width="6.75390625" style="3" customWidth="1"/>
    <col min="8" max="244" width="6.625" style="3" customWidth="1"/>
    <col min="245" max="16384" width="6.625" style="3" customWidth="1"/>
  </cols>
  <sheetData>
    <row r="1" spans="1:4" ht="17.25">
      <c r="A1" s="67" t="s">
        <v>2881</v>
      </c>
      <c r="D1" s="3"/>
    </row>
    <row r="2" spans="1:4" ht="17.25">
      <c r="A2" s="67"/>
      <c r="D2" s="3"/>
    </row>
    <row r="3" spans="4:10" ht="14.25" thickBot="1">
      <c r="D3" s="3"/>
      <c r="F3" s="590"/>
      <c r="J3" s="31" t="s">
        <v>2792</v>
      </c>
    </row>
    <row r="4" spans="1:10" ht="24.75" customHeight="1">
      <c r="A4" s="2935" t="s">
        <v>1254</v>
      </c>
      <c r="B4" s="2936"/>
      <c r="C4" s="3359" t="s">
        <v>560</v>
      </c>
      <c r="D4" s="3360"/>
      <c r="E4" s="3353" t="s">
        <v>1255</v>
      </c>
      <c r="F4" s="3368"/>
      <c r="G4" s="3353" t="s">
        <v>1256</v>
      </c>
      <c r="H4" s="3354"/>
      <c r="I4" s="3348" t="s">
        <v>1257</v>
      </c>
      <c r="J4" s="3349"/>
    </row>
    <row r="5" spans="1:10" ht="24.75" customHeight="1" thickBot="1">
      <c r="A5" s="2979"/>
      <c r="B5" s="3155"/>
      <c r="C5" s="3361"/>
      <c r="D5" s="3362"/>
      <c r="E5" s="3355" t="s">
        <v>1258</v>
      </c>
      <c r="F5" s="3356"/>
      <c r="G5" s="3356"/>
      <c r="H5" s="3357"/>
      <c r="I5" s="3350"/>
      <c r="J5" s="3351"/>
    </row>
    <row r="6" spans="1:10" ht="24.75" customHeight="1">
      <c r="A6" s="3367" t="s">
        <v>205</v>
      </c>
      <c r="B6" s="2948"/>
      <c r="C6" s="3363">
        <f>SUM(E6:J6)</f>
        <v>13</v>
      </c>
      <c r="D6" s="3364"/>
      <c r="E6" s="3358">
        <v>2</v>
      </c>
      <c r="F6" s="3358"/>
      <c r="G6" s="3358">
        <v>10</v>
      </c>
      <c r="H6" s="3358"/>
      <c r="I6" s="3352">
        <v>1</v>
      </c>
      <c r="J6" s="3352"/>
    </row>
    <row r="7" spans="1:10" ht="24.75" customHeight="1">
      <c r="A7" s="3367" t="s">
        <v>392</v>
      </c>
      <c r="B7" s="2948"/>
      <c r="C7" s="3365">
        <f aca="true" t="shared" si="0" ref="C7:C13">SUM(E7:J7)</f>
        <v>13</v>
      </c>
      <c r="D7" s="3366"/>
      <c r="E7" s="3345">
        <v>2</v>
      </c>
      <c r="F7" s="3345"/>
      <c r="G7" s="3345">
        <v>10</v>
      </c>
      <c r="H7" s="3345"/>
      <c r="I7" s="3346">
        <v>1</v>
      </c>
      <c r="J7" s="3346"/>
    </row>
    <row r="8" spans="1:10" ht="24.75" customHeight="1">
      <c r="A8" s="3367" t="s">
        <v>174</v>
      </c>
      <c r="B8" s="2948"/>
      <c r="C8" s="3365">
        <f t="shared" si="0"/>
        <v>13</v>
      </c>
      <c r="D8" s="3366"/>
      <c r="E8" s="3345">
        <v>2</v>
      </c>
      <c r="F8" s="3345"/>
      <c r="G8" s="3345">
        <v>10</v>
      </c>
      <c r="H8" s="3345"/>
      <c r="I8" s="3346">
        <v>1</v>
      </c>
      <c r="J8" s="3346"/>
    </row>
    <row r="9" spans="1:10" ht="24.75" customHeight="1">
      <c r="A9" s="3367" t="s">
        <v>62</v>
      </c>
      <c r="B9" s="2948"/>
      <c r="C9" s="3365">
        <f t="shared" si="0"/>
        <v>13</v>
      </c>
      <c r="D9" s="3366"/>
      <c r="E9" s="3345">
        <v>2</v>
      </c>
      <c r="F9" s="3345"/>
      <c r="G9" s="3345">
        <v>10</v>
      </c>
      <c r="H9" s="3345"/>
      <c r="I9" s="3346">
        <v>1</v>
      </c>
      <c r="J9" s="3346"/>
    </row>
    <row r="10" spans="1:10" ht="24.75" customHeight="1">
      <c r="A10" s="3367" t="s">
        <v>63</v>
      </c>
      <c r="B10" s="2948"/>
      <c r="C10" s="3365">
        <f t="shared" si="0"/>
        <v>13</v>
      </c>
      <c r="D10" s="3366"/>
      <c r="E10" s="3345">
        <v>2</v>
      </c>
      <c r="F10" s="3345"/>
      <c r="G10" s="3345">
        <v>10</v>
      </c>
      <c r="H10" s="3345"/>
      <c r="I10" s="3346">
        <v>1</v>
      </c>
      <c r="J10" s="3346"/>
    </row>
    <row r="11" spans="1:10" ht="24.75" customHeight="1">
      <c r="A11" s="3367" t="s">
        <v>64</v>
      </c>
      <c r="B11" s="2948"/>
      <c r="C11" s="3365">
        <f t="shared" si="0"/>
        <v>13</v>
      </c>
      <c r="D11" s="3366"/>
      <c r="E11" s="3345">
        <v>12</v>
      </c>
      <c r="F11" s="3345"/>
      <c r="G11" s="3345"/>
      <c r="H11" s="3345"/>
      <c r="I11" s="3346">
        <v>1</v>
      </c>
      <c r="J11" s="3346"/>
    </row>
    <row r="12" spans="1:10" ht="24.75" customHeight="1">
      <c r="A12" s="3367" t="s">
        <v>65</v>
      </c>
      <c r="B12" s="2948"/>
      <c r="C12" s="3365">
        <f t="shared" si="0"/>
        <v>13</v>
      </c>
      <c r="D12" s="3366"/>
      <c r="E12" s="3345">
        <v>12</v>
      </c>
      <c r="F12" s="3345"/>
      <c r="G12" s="3345"/>
      <c r="H12" s="3345"/>
      <c r="I12" s="3346">
        <v>1</v>
      </c>
      <c r="J12" s="3346"/>
    </row>
    <row r="13" spans="1:10" ht="24.75" customHeight="1">
      <c r="A13" s="3342" t="s">
        <v>424</v>
      </c>
      <c r="B13" s="3148"/>
      <c r="C13" s="3343">
        <f t="shared" si="0"/>
        <v>13</v>
      </c>
      <c r="D13" s="3344"/>
      <c r="E13" s="3341">
        <v>12</v>
      </c>
      <c r="F13" s="3341"/>
      <c r="G13" s="3341"/>
      <c r="H13" s="3341"/>
      <c r="I13" s="3347">
        <v>1</v>
      </c>
      <c r="J13" s="3347"/>
    </row>
    <row r="14" spans="1:10" ht="24.75" customHeight="1" thickBot="1">
      <c r="A14" s="3336" t="s">
        <v>176</v>
      </c>
      <c r="B14" s="2909"/>
      <c r="C14" s="3337">
        <f>SUM(E14:J14)</f>
        <v>13</v>
      </c>
      <c r="D14" s="3338"/>
      <c r="E14" s="3339">
        <v>12</v>
      </c>
      <c r="F14" s="3339"/>
      <c r="G14" s="3339"/>
      <c r="H14" s="3339"/>
      <c r="I14" s="3340">
        <v>1</v>
      </c>
      <c r="J14" s="3340"/>
    </row>
    <row r="15" spans="1:4" ht="15" customHeight="1">
      <c r="A15" s="1738" t="s">
        <v>3353</v>
      </c>
      <c r="D15" s="3"/>
    </row>
    <row r="16" spans="4:10" ht="15" customHeight="1">
      <c r="D16" s="3"/>
      <c r="J16" s="31" t="s">
        <v>3028</v>
      </c>
    </row>
    <row r="17" ht="12">
      <c r="D17" s="3"/>
    </row>
    <row r="18" ht="12">
      <c r="D18" s="3"/>
    </row>
    <row r="19" ht="12">
      <c r="D19" s="3"/>
    </row>
    <row r="20" ht="12">
      <c r="D20" s="3"/>
    </row>
    <row r="21" ht="12">
      <c r="D21" s="3"/>
    </row>
  </sheetData>
  <sheetProtection/>
  <mergeCells count="47">
    <mergeCell ref="A11:B11"/>
    <mergeCell ref="A12:B12"/>
    <mergeCell ref="C9:D9"/>
    <mergeCell ref="C10:D10"/>
    <mergeCell ref="C11:D11"/>
    <mergeCell ref="C12:D12"/>
    <mergeCell ref="A6:B6"/>
    <mergeCell ref="A7:B7"/>
    <mergeCell ref="E4:F4"/>
    <mergeCell ref="E9:F9"/>
    <mergeCell ref="E10:F10"/>
    <mergeCell ref="A8:B8"/>
    <mergeCell ref="A9:B9"/>
    <mergeCell ref="A10:B10"/>
    <mergeCell ref="I4:J5"/>
    <mergeCell ref="I6:J6"/>
    <mergeCell ref="I7:J7"/>
    <mergeCell ref="I8:J8"/>
    <mergeCell ref="A4:B5"/>
    <mergeCell ref="G4:H4"/>
    <mergeCell ref="E5:H5"/>
    <mergeCell ref="E6:F6"/>
    <mergeCell ref="E7:F7"/>
    <mergeCell ref="G6:H6"/>
    <mergeCell ref="G7:H7"/>
    <mergeCell ref="E8:F8"/>
    <mergeCell ref="C4:D5"/>
    <mergeCell ref="C6:D6"/>
    <mergeCell ref="C7:D7"/>
    <mergeCell ref="C8:D8"/>
    <mergeCell ref="E11:H11"/>
    <mergeCell ref="E12:H12"/>
    <mergeCell ref="I11:J11"/>
    <mergeCell ref="I12:J12"/>
    <mergeCell ref="I13:J13"/>
    <mergeCell ref="G9:H9"/>
    <mergeCell ref="G10:H10"/>
    <mergeCell ref="G8:H8"/>
    <mergeCell ref="I9:J9"/>
    <mergeCell ref="I10:J10"/>
    <mergeCell ref="A14:B14"/>
    <mergeCell ref="C14:D14"/>
    <mergeCell ref="E14:H14"/>
    <mergeCell ref="I14:J14"/>
    <mergeCell ref="E13:H13"/>
    <mergeCell ref="A13:B13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&amp;C-76-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PageLayoutView="0" workbookViewId="0" topLeftCell="A1">
      <selection activeCell="O14" sqref="O14"/>
    </sheetView>
  </sheetViews>
  <sheetFormatPr defaultColWidth="6.625" defaultRowHeight="18" customHeight="1"/>
  <cols>
    <col min="1" max="1" width="4.125" style="0" customWidth="1"/>
    <col min="2" max="2" width="11.625" style="0" customWidth="1"/>
    <col min="3" max="3" width="6.625" style="0" customWidth="1"/>
    <col min="4" max="4" width="5.625" style="0" customWidth="1"/>
    <col min="5" max="5" width="1.25" style="0" customWidth="1"/>
    <col min="6" max="6" width="3.625" style="0" customWidth="1"/>
    <col min="7" max="7" width="1.25" style="0" customWidth="1"/>
    <col min="8" max="8" width="4.625" style="0" customWidth="1"/>
    <col min="9" max="9" width="6.625" style="0" customWidth="1"/>
    <col min="10" max="10" width="5.625" style="0" customWidth="1"/>
    <col min="11" max="11" width="1.25" style="0" customWidth="1"/>
    <col min="12" max="12" width="3.625" style="0" customWidth="1"/>
    <col min="13" max="13" width="1.25" style="0" customWidth="1"/>
    <col min="14" max="14" width="4.625" style="0" customWidth="1"/>
    <col min="15" max="240" width="6.625" style="0" customWidth="1"/>
  </cols>
  <sheetData>
    <row r="1" ht="17.25">
      <c r="A1" s="248" t="s">
        <v>2882</v>
      </c>
    </row>
    <row r="2" ht="17.25">
      <c r="A2" s="248"/>
    </row>
    <row r="3" ht="14.25" thickBot="1">
      <c r="A3" s="567"/>
    </row>
    <row r="4" spans="1:14" ht="14.25" thickBot="1">
      <c r="A4" s="2295" t="s">
        <v>1088</v>
      </c>
      <c r="B4" s="2296" t="s">
        <v>1089</v>
      </c>
      <c r="C4" s="3369" t="s">
        <v>1090</v>
      </c>
      <c r="D4" s="3370"/>
      <c r="E4" s="3370"/>
      <c r="F4" s="3370"/>
      <c r="G4" s="3370"/>
      <c r="H4" s="3371"/>
      <c r="I4" s="3372" t="s">
        <v>1091</v>
      </c>
      <c r="J4" s="3373"/>
      <c r="K4" s="3373"/>
      <c r="L4" s="3373"/>
      <c r="M4" s="3373"/>
      <c r="N4" s="3373"/>
    </row>
    <row r="5" spans="1:14" ht="24.75" customHeight="1">
      <c r="A5" s="193" t="s">
        <v>1092</v>
      </c>
      <c r="B5" s="568" t="s">
        <v>1109</v>
      </c>
      <c r="C5" s="569" t="s">
        <v>131</v>
      </c>
      <c r="D5" s="2289">
        <v>14</v>
      </c>
      <c r="E5" s="2289" t="s">
        <v>132</v>
      </c>
      <c r="F5" s="2289">
        <v>4</v>
      </c>
      <c r="G5" s="2289" t="s">
        <v>132</v>
      </c>
      <c r="H5" s="2290">
        <v>1</v>
      </c>
      <c r="I5" s="1341" t="s">
        <v>131</v>
      </c>
      <c r="J5" s="2294">
        <v>14</v>
      </c>
      <c r="K5" s="2294" t="s">
        <v>132</v>
      </c>
      <c r="L5" s="2294">
        <v>5</v>
      </c>
      <c r="M5" s="2294" t="s">
        <v>132</v>
      </c>
      <c r="N5" s="2294">
        <v>21</v>
      </c>
    </row>
    <row r="6" spans="1:14" ht="24.75" customHeight="1">
      <c r="A6" s="423">
        <v>2</v>
      </c>
      <c r="B6" s="571" t="s">
        <v>2518</v>
      </c>
      <c r="C6" s="570"/>
      <c r="D6" s="2291">
        <v>14</v>
      </c>
      <c r="E6" s="2291" t="s">
        <v>132</v>
      </c>
      <c r="F6" s="2291">
        <v>5</v>
      </c>
      <c r="G6" s="2291" t="s">
        <v>132</v>
      </c>
      <c r="H6" s="2292">
        <v>22</v>
      </c>
      <c r="I6" s="570"/>
      <c r="J6" s="2291">
        <v>17</v>
      </c>
      <c r="K6" s="2291" t="s">
        <v>132</v>
      </c>
      <c r="L6" s="2291">
        <v>5</v>
      </c>
      <c r="M6" s="2291" t="s">
        <v>132</v>
      </c>
      <c r="N6" s="2291">
        <v>21</v>
      </c>
    </row>
    <row r="7" spans="1:14" ht="24.75" customHeight="1">
      <c r="A7" s="423">
        <v>3</v>
      </c>
      <c r="B7" s="571" t="s">
        <v>1110</v>
      </c>
      <c r="C7" s="570"/>
      <c r="D7" s="2291">
        <v>17</v>
      </c>
      <c r="E7" s="2291" t="s">
        <v>132</v>
      </c>
      <c r="F7" s="2291">
        <v>5</v>
      </c>
      <c r="G7" s="2291" t="s">
        <v>132</v>
      </c>
      <c r="H7" s="2292">
        <v>22</v>
      </c>
      <c r="I7" s="570"/>
      <c r="J7" s="2291">
        <v>18</v>
      </c>
      <c r="K7" s="2291" t="s">
        <v>132</v>
      </c>
      <c r="L7" s="2291">
        <v>5</v>
      </c>
      <c r="M7" s="2291" t="s">
        <v>132</v>
      </c>
      <c r="N7" s="2291">
        <v>21</v>
      </c>
    </row>
    <row r="8" spans="1:14" ht="24.75" customHeight="1">
      <c r="A8" s="423">
        <v>4</v>
      </c>
      <c r="B8" s="571" t="s">
        <v>1111</v>
      </c>
      <c r="C8" s="570"/>
      <c r="D8" s="2293">
        <v>18</v>
      </c>
      <c r="E8" s="2291" t="s">
        <v>132</v>
      </c>
      <c r="F8" s="2293">
        <v>5</v>
      </c>
      <c r="G8" s="2291" t="s">
        <v>132</v>
      </c>
      <c r="H8" s="2292">
        <v>22</v>
      </c>
      <c r="I8" s="570"/>
      <c r="J8" s="2293">
        <v>20</v>
      </c>
      <c r="K8" s="2291" t="s">
        <v>132</v>
      </c>
      <c r="L8" s="2293">
        <v>5</v>
      </c>
      <c r="M8" s="2291" t="s">
        <v>132</v>
      </c>
      <c r="N8" s="2291">
        <v>21</v>
      </c>
    </row>
    <row r="9" spans="1:14" ht="24.75" customHeight="1">
      <c r="A9" s="423">
        <v>5</v>
      </c>
      <c r="B9" s="571" t="s">
        <v>2519</v>
      </c>
      <c r="C9" s="570"/>
      <c r="D9" s="2293">
        <v>20</v>
      </c>
      <c r="E9" s="2291" t="s">
        <v>132</v>
      </c>
      <c r="F9" s="2293">
        <v>5</v>
      </c>
      <c r="G9" s="2291" t="s">
        <v>132</v>
      </c>
      <c r="H9" s="2292">
        <v>22</v>
      </c>
      <c r="I9" s="570"/>
      <c r="J9" s="2293">
        <v>22</v>
      </c>
      <c r="K9" s="2291" t="s">
        <v>132</v>
      </c>
      <c r="L9" s="2293">
        <v>5</v>
      </c>
      <c r="M9" s="2291" t="s">
        <v>132</v>
      </c>
      <c r="N9" s="2291">
        <v>21</v>
      </c>
    </row>
    <row r="10" spans="1:14" ht="24.75" customHeight="1">
      <c r="A10" s="423">
        <v>6</v>
      </c>
      <c r="B10" s="571" t="s">
        <v>1112</v>
      </c>
      <c r="C10" s="570"/>
      <c r="D10" s="2293">
        <v>22</v>
      </c>
      <c r="E10" s="2291" t="s">
        <v>132</v>
      </c>
      <c r="F10" s="2293">
        <v>5</v>
      </c>
      <c r="G10" s="2291" t="s">
        <v>132</v>
      </c>
      <c r="H10" s="2292">
        <v>22</v>
      </c>
      <c r="I10" s="570"/>
      <c r="J10" s="2293">
        <v>24</v>
      </c>
      <c r="K10" s="2291" t="s">
        <v>132</v>
      </c>
      <c r="L10" s="2293">
        <v>5</v>
      </c>
      <c r="M10" s="2291" t="s">
        <v>132</v>
      </c>
      <c r="N10" s="2291">
        <v>21</v>
      </c>
    </row>
    <row r="11" spans="1:14" ht="24.75" customHeight="1" thickBot="1">
      <c r="A11" s="423">
        <v>7</v>
      </c>
      <c r="B11" s="571" t="s">
        <v>2519</v>
      </c>
      <c r="C11" s="570"/>
      <c r="D11" s="2293">
        <v>24</v>
      </c>
      <c r="E11" s="2291" t="s">
        <v>132</v>
      </c>
      <c r="F11" s="2293">
        <v>5</v>
      </c>
      <c r="G11" s="2291" t="s">
        <v>132</v>
      </c>
      <c r="H11" s="2292">
        <v>22</v>
      </c>
      <c r="I11" s="570"/>
      <c r="J11" s="1968" t="s">
        <v>3065</v>
      </c>
      <c r="K11" s="225"/>
      <c r="L11" s="572" t="s">
        <v>3066</v>
      </c>
      <c r="M11" s="225"/>
      <c r="N11" s="572" t="s">
        <v>3067</v>
      </c>
    </row>
    <row r="12" spans="1:14" s="131" customFormat="1" ht="13.5">
      <c r="A12" s="193"/>
      <c r="B12" s="193"/>
      <c r="C12" s="193"/>
      <c r="D12" s="249"/>
      <c r="E12" s="249"/>
      <c r="F12" s="249"/>
      <c r="G12" s="249"/>
      <c r="H12" s="249"/>
      <c r="I12" s="193"/>
      <c r="J12" s="249"/>
      <c r="K12" s="249"/>
      <c r="L12" s="249"/>
      <c r="M12" s="249"/>
      <c r="N12" s="2288" t="s">
        <v>1113</v>
      </c>
    </row>
    <row r="13" spans="1:14" s="131" customFormat="1" ht="13.5">
      <c r="A13" s="423"/>
      <c r="B13" s="423"/>
      <c r="C13" s="423"/>
      <c r="D13" s="225"/>
      <c r="E13" s="225"/>
      <c r="F13" s="225"/>
      <c r="G13" s="225"/>
      <c r="H13" s="225"/>
      <c r="I13" s="423"/>
      <c r="J13" s="225"/>
      <c r="K13" s="225"/>
      <c r="L13" s="225"/>
      <c r="M13" s="225"/>
      <c r="N13" s="225"/>
    </row>
    <row r="14" spans="1:14" s="131" customFormat="1" ht="13.5">
      <c r="A14" s="423"/>
      <c r="B14" s="423"/>
      <c r="C14" s="423"/>
      <c r="D14" s="225"/>
      <c r="E14" s="225"/>
      <c r="F14" s="225"/>
      <c r="G14" s="225"/>
      <c r="H14" s="225"/>
      <c r="I14" s="423"/>
      <c r="J14" s="225"/>
      <c r="K14" s="225"/>
      <c r="L14" s="225"/>
      <c r="M14" s="225"/>
      <c r="N14" s="225"/>
    </row>
    <row r="15" spans="1:14" s="131" customFormat="1" ht="13.5">
      <c r="A15" s="423"/>
      <c r="B15" s="423"/>
      <c r="C15" s="423"/>
      <c r="D15" s="225"/>
      <c r="E15" s="225"/>
      <c r="F15" s="225"/>
      <c r="G15" s="225"/>
      <c r="H15" s="225"/>
      <c r="I15" s="423"/>
      <c r="J15" s="225"/>
      <c r="K15" s="225"/>
      <c r="L15" s="225"/>
      <c r="M15" s="225"/>
      <c r="N15" s="225"/>
    </row>
    <row r="16" spans="1:14" s="131" customFormat="1" ht="13.5">
      <c r="A16" s="423"/>
      <c r="B16" s="423"/>
      <c r="C16" s="423"/>
      <c r="D16" s="225"/>
      <c r="E16" s="225"/>
      <c r="F16" s="225"/>
      <c r="G16" s="225"/>
      <c r="H16" s="225"/>
      <c r="I16" s="423"/>
      <c r="J16" s="225"/>
      <c r="K16" s="225"/>
      <c r="L16" s="225"/>
      <c r="M16" s="225"/>
      <c r="N16" s="225"/>
    </row>
    <row r="17" spans="1:14" s="131" customFormat="1" ht="13.5">
      <c r="A17" s="423"/>
      <c r="B17" s="423"/>
      <c r="C17" s="423"/>
      <c r="D17" s="225"/>
      <c r="E17" s="225"/>
      <c r="F17" s="225"/>
      <c r="G17" s="225"/>
      <c r="H17" s="225"/>
      <c r="I17" s="423"/>
      <c r="J17" s="225"/>
      <c r="K17" s="225"/>
      <c r="L17" s="225"/>
      <c r="M17" s="225"/>
      <c r="N17" s="225"/>
    </row>
    <row r="18" spans="1:14" s="131" customFormat="1" ht="13.5">
      <c r="A18" s="423"/>
      <c r="B18" s="423"/>
      <c r="C18" s="423"/>
      <c r="D18" s="225"/>
      <c r="E18" s="225"/>
      <c r="F18" s="225"/>
      <c r="G18" s="225"/>
      <c r="H18" s="225"/>
      <c r="I18" s="423"/>
      <c r="J18" s="225"/>
      <c r="K18" s="225"/>
      <c r="L18" s="225"/>
      <c r="M18" s="225"/>
      <c r="N18" s="225"/>
    </row>
    <row r="19" spans="1:14" s="131" customFormat="1" ht="13.5">
      <c r="A19" s="423"/>
      <c r="B19" s="423"/>
      <c r="C19" s="423"/>
      <c r="D19" s="225"/>
      <c r="E19" s="225"/>
      <c r="F19" s="225"/>
      <c r="G19" s="225"/>
      <c r="H19" s="225"/>
      <c r="I19" s="423"/>
      <c r="J19" s="225"/>
      <c r="K19" s="225"/>
      <c r="L19" s="225"/>
      <c r="M19" s="225"/>
      <c r="N19" s="225"/>
    </row>
    <row r="20" spans="1:14" s="131" customFormat="1" ht="13.5">
      <c r="A20" s="423"/>
      <c r="B20" s="423"/>
      <c r="C20" s="423"/>
      <c r="D20" s="225"/>
      <c r="E20" s="225"/>
      <c r="F20" s="225"/>
      <c r="G20" s="225"/>
      <c r="H20" s="225"/>
      <c r="I20" s="423"/>
      <c r="J20" s="225"/>
      <c r="K20" s="225"/>
      <c r="L20" s="225"/>
      <c r="M20" s="225"/>
      <c r="N20" s="225"/>
    </row>
    <row r="21" spans="1:14" s="131" customFormat="1" ht="13.5">
      <c r="A21" s="423"/>
      <c r="B21" s="423"/>
      <c r="C21" s="423"/>
      <c r="D21" s="225"/>
      <c r="E21" s="225"/>
      <c r="F21" s="225"/>
      <c r="G21" s="225"/>
      <c r="H21" s="225"/>
      <c r="I21" s="423"/>
      <c r="J21" s="225"/>
      <c r="K21" s="225"/>
      <c r="L21" s="225"/>
      <c r="M21" s="225"/>
      <c r="N21" s="225"/>
    </row>
    <row r="22" spans="1:14" s="131" customFormat="1" ht="13.5">
      <c r="A22" s="423"/>
      <c r="B22" s="423"/>
      <c r="C22" s="423"/>
      <c r="D22" s="225"/>
      <c r="E22" s="225"/>
      <c r="F22" s="225"/>
      <c r="G22" s="225"/>
      <c r="H22" s="225"/>
      <c r="I22" s="423"/>
      <c r="J22" s="225"/>
      <c r="K22" s="225"/>
      <c r="L22" s="225"/>
      <c r="M22" s="225"/>
      <c r="N22" s="225"/>
    </row>
    <row r="23" spans="1:14" s="131" customFormat="1" ht="13.5">
      <c r="A23" s="423"/>
      <c r="B23" s="423"/>
      <c r="C23" s="423"/>
      <c r="D23" s="225"/>
      <c r="E23" s="225"/>
      <c r="F23" s="225"/>
      <c r="G23" s="225"/>
      <c r="H23" s="225"/>
      <c r="I23" s="423"/>
      <c r="J23" s="225"/>
      <c r="K23" s="225"/>
      <c r="L23" s="225"/>
      <c r="M23" s="225"/>
      <c r="N23" s="225"/>
    </row>
    <row r="24" spans="1:14" s="131" customFormat="1" ht="13.5">
      <c r="A24" s="423"/>
      <c r="B24" s="423"/>
      <c r="C24" s="423"/>
      <c r="D24" s="225"/>
      <c r="E24" s="225"/>
      <c r="F24" s="225"/>
      <c r="G24" s="225"/>
      <c r="H24" s="225"/>
      <c r="I24" s="423"/>
      <c r="J24" s="225"/>
      <c r="K24" s="225"/>
      <c r="L24" s="225"/>
      <c r="M24" s="225"/>
      <c r="N24" s="225"/>
    </row>
    <row r="25" spans="1:14" s="131" customFormat="1" ht="13.5">
      <c r="A25" s="423"/>
      <c r="B25" s="423"/>
      <c r="C25" s="423"/>
      <c r="D25" s="225"/>
      <c r="E25" s="225"/>
      <c r="F25" s="225"/>
      <c r="G25" s="225"/>
      <c r="H25" s="225"/>
      <c r="I25" s="423"/>
      <c r="J25" s="225"/>
      <c r="K25" s="225"/>
      <c r="L25" s="225"/>
      <c r="M25" s="225"/>
      <c r="N25" s="225"/>
    </row>
    <row r="26" ht="13.5"/>
    <row r="27" ht="13.5"/>
    <row r="28" ht="13.5"/>
    <row r="29" ht="13.5"/>
    <row r="30" ht="13.5">
      <c r="R30" s="225"/>
    </row>
  </sheetData>
  <sheetProtection/>
  <mergeCells count="2">
    <mergeCell ref="C4:H4"/>
    <mergeCell ref="I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&amp;C-78-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G25" sqref="G25"/>
    </sheetView>
  </sheetViews>
  <sheetFormatPr defaultColWidth="6.625" defaultRowHeight="14.25" customHeight="1"/>
  <cols>
    <col min="1" max="1" width="7.875" style="355" customWidth="1"/>
    <col min="2" max="2" width="10.25390625" style="355" customWidth="1"/>
    <col min="3" max="3" width="12.875" style="355" customWidth="1"/>
    <col min="4" max="4" width="12.875" style="81" customWidth="1"/>
    <col min="5" max="7" width="12.875" style="355" customWidth="1"/>
    <col min="8" max="250" width="6.625" style="81" customWidth="1"/>
    <col min="251" max="16384" width="6.625" style="81" customWidth="1"/>
  </cols>
  <sheetData>
    <row r="1" spans="1:7" ht="17.25" customHeight="1">
      <c r="A1" s="233" t="s">
        <v>3029</v>
      </c>
      <c r="B1" s="82"/>
      <c r="C1" s="82"/>
      <c r="D1" s="82"/>
      <c r="E1" s="82"/>
      <c r="F1" s="82"/>
      <c r="G1" s="81"/>
    </row>
    <row r="2" spans="1:7" ht="17.25" customHeight="1">
      <c r="A2" s="233"/>
      <c r="B2" s="82"/>
      <c r="C2" s="82"/>
      <c r="D2" s="82"/>
      <c r="E2" s="82"/>
      <c r="F2" s="82"/>
      <c r="G2" s="81"/>
    </row>
    <row r="3" spans="1:9" ht="12.75" thickBot="1">
      <c r="A3" s="3"/>
      <c r="B3" s="3"/>
      <c r="C3" s="3"/>
      <c r="D3" s="3"/>
      <c r="E3" s="3"/>
      <c r="F3" s="3"/>
      <c r="G3" s="1902" t="s">
        <v>1114</v>
      </c>
      <c r="H3" s="3"/>
      <c r="I3" s="3"/>
    </row>
    <row r="4" spans="1:9" ht="24.75" customHeight="1" thickBot="1">
      <c r="A4" s="3128"/>
      <c r="B4" s="3128"/>
      <c r="C4" s="575" t="s">
        <v>1115</v>
      </c>
      <c r="D4" s="576" t="s">
        <v>1116</v>
      </c>
      <c r="E4" s="576" t="s">
        <v>1117</v>
      </c>
      <c r="F4" s="576" t="s">
        <v>1118</v>
      </c>
      <c r="G4" s="576" t="s">
        <v>1119</v>
      </c>
      <c r="H4" s="3"/>
      <c r="I4" s="3"/>
    </row>
    <row r="5" spans="1:9" ht="24.75" customHeight="1">
      <c r="A5" s="3288" t="s">
        <v>1120</v>
      </c>
      <c r="B5" s="3374"/>
      <c r="C5" s="577">
        <f>C6+C7+C8+C9</f>
        <v>33</v>
      </c>
      <c r="D5" s="577">
        <f>D6+D7+D8+D9</f>
        <v>134</v>
      </c>
      <c r="E5" s="577">
        <f>E6+E7+E8+E9</f>
        <v>92</v>
      </c>
      <c r="F5" s="577">
        <f>D5-E5</f>
        <v>42</v>
      </c>
      <c r="G5" s="577">
        <f>E5/D5*100</f>
        <v>68.65671641791045</v>
      </c>
      <c r="H5" s="15"/>
      <c r="I5" s="3"/>
    </row>
    <row r="6" spans="1:9" ht="24.75" customHeight="1">
      <c r="A6" s="3375" t="s">
        <v>1121</v>
      </c>
      <c r="B6" s="3126"/>
      <c r="C6" s="578">
        <v>11</v>
      </c>
      <c r="D6" s="578">
        <v>11</v>
      </c>
      <c r="E6" s="578">
        <v>11</v>
      </c>
      <c r="F6" s="578">
        <v>0</v>
      </c>
      <c r="G6" s="578">
        <v>100</v>
      </c>
      <c r="H6" s="3"/>
      <c r="I6" s="3"/>
    </row>
    <row r="7" spans="1:9" ht="24.75" customHeight="1">
      <c r="A7" s="3375" t="s">
        <v>1122</v>
      </c>
      <c r="B7" s="3126"/>
      <c r="C7" s="578">
        <v>13</v>
      </c>
      <c r="D7" s="578">
        <v>52</v>
      </c>
      <c r="E7" s="578">
        <v>36</v>
      </c>
      <c r="F7" s="578">
        <v>16</v>
      </c>
      <c r="G7" s="578">
        <v>69.2</v>
      </c>
      <c r="H7" s="3"/>
      <c r="I7" s="3"/>
    </row>
    <row r="8" spans="1:9" ht="24.75" customHeight="1">
      <c r="A8" s="3168" t="s">
        <v>1123</v>
      </c>
      <c r="B8" s="2949"/>
      <c r="C8" s="578">
        <v>6</v>
      </c>
      <c r="D8" s="578">
        <v>34</v>
      </c>
      <c r="E8" s="578">
        <v>19</v>
      </c>
      <c r="F8" s="578">
        <v>15</v>
      </c>
      <c r="G8" s="578">
        <v>55.9</v>
      </c>
      <c r="H8" s="3"/>
      <c r="I8" s="3"/>
    </row>
    <row r="9" spans="1:9" ht="24.75" customHeight="1" thickBot="1">
      <c r="A9" s="3168" t="s">
        <v>2520</v>
      </c>
      <c r="B9" s="2949"/>
      <c r="C9" s="578">
        <v>3</v>
      </c>
      <c r="D9" s="578">
        <v>37</v>
      </c>
      <c r="E9" s="578">
        <v>26</v>
      </c>
      <c r="F9" s="578">
        <v>11</v>
      </c>
      <c r="G9" s="578">
        <v>70</v>
      </c>
      <c r="H9" s="3"/>
      <c r="I9" s="3"/>
    </row>
    <row r="10" spans="1:7" s="1847" customFormat="1" ht="18" customHeight="1">
      <c r="A10" s="858" t="s">
        <v>2521</v>
      </c>
      <c r="B10" s="1831"/>
      <c r="C10" s="1953"/>
      <c r="D10" s="1953"/>
      <c r="E10" s="1953"/>
      <c r="F10" s="1953"/>
      <c r="G10" s="1905" t="s">
        <v>3356</v>
      </c>
    </row>
    <row r="11" spans="1:7" s="224" customFormat="1" ht="12">
      <c r="A11" s="247"/>
      <c r="B11" s="247"/>
      <c r="C11" s="183"/>
      <c r="D11" s="372"/>
      <c r="E11" s="183"/>
      <c r="F11" s="183"/>
      <c r="G11" s="579"/>
    </row>
    <row r="12" spans="1:7" s="224" customFormat="1" ht="12">
      <c r="A12" s="247"/>
      <c r="B12" s="247"/>
      <c r="C12" s="247"/>
      <c r="D12" s="372"/>
      <c r="E12" s="247"/>
      <c r="F12" s="247"/>
      <c r="G12" s="579"/>
    </row>
    <row r="13" spans="1:7" s="224" customFormat="1" ht="12">
      <c r="A13" s="247"/>
      <c r="B13" s="247"/>
      <c r="C13" s="247"/>
      <c r="D13" s="372"/>
      <c r="E13" s="247"/>
      <c r="F13" s="247"/>
      <c r="G13" s="579"/>
    </row>
    <row r="14" spans="1:7" s="224" customFormat="1" ht="12">
      <c r="A14" s="247"/>
      <c r="B14" s="247"/>
      <c r="C14" s="247"/>
      <c r="D14" s="372"/>
      <c r="E14" s="247"/>
      <c r="F14" s="247"/>
      <c r="G14" s="579"/>
    </row>
    <row r="15" spans="1:7" ht="17.25" customHeight="1">
      <c r="A15" s="1952" t="s">
        <v>3030</v>
      </c>
      <c r="B15" s="1850"/>
      <c r="C15" s="82"/>
      <c r="D15" s="82"/>
      <c r="E15" s="82"/>
      <c r="F15" s="82"/>
      <c r="G15" s="81"/>
    </row>
    <row r="16" spans="1:7" ht="17.25" customHeight="1">
      <c r="A16" s="1952"/>
      <c r="B16" s="1850"/>
      <c r="C16" s="82"/>
      <c r="D16" s="82"/>
      <c r="E16" s="82"/>
      <c r="F16" s="82"/>
      <c r="G16" s="81"/>
    </row>
    <row r="17" spans="1:9" ht="12.75" thickBot="1">
      <c r="A17" s="1847"/>
      <c r="B17" s="1847"/>
      <c r="C17" s="3"/>
      <c r="D17" s="3"/>
      <c r="E17" s="3"/>
      <c r="F17" s="3"/>
      <c r="G17" s="1902" t="s">
        <v>1124</v>
      </c>
      <c r="H17" s="3"/>
      <c r="I17" s="3"/>
    </row>
    <row r="18" spans="1:9" ht="24.75" customHeight="1" thickBot="1">
      <c r="A18" s="3128"/>
      <c r="B18" s="3128"/>
      <c r="C18" s="575" t="s">
        <v>173</v>
      </c>
      <c r="D18" s="133" t="s">
        <v>576</v>
      </c>
      <c r="E18" s="133" t="s">
        <v>577</v>
      </c>
      <c r="F18" s="133" t="s">
        <v>635</v>
      </c>
      <c r="G18" s="133" t="s">
        <v>176</v>
      </c>
      <c r="H18" s="3"/>
      <c r="I18" s="3"/>
    </row>
    <row r="19" spans="1:9" ht="24.75" customHeight="1">
      <c r="A19" s="3288" t="s">
        <v>3218</v>
      </c>
      <c r="B19" s="3374"/>
      <c r="C19" s="580">
        <f>AVERAGE(C20:C22)</f>
        <v>20.833333333333332</v>
      </c>
      <c r="D19" s="580">
        <f>AVERAGE(D20:D22)</f>
        <v>20.833333333333332</v>
      </c>
      <c r="E19" s="580">
        <f>AVERAGE(E20:E22)</f>
        <v>26.366666666666664</v>
      </c>
      <c r="F19" s="580">
        <f>AVERAGE(F20:F23)</f>
        <v>56.575</v>
      </c>
      <c r="G19" s="580">
        <f>AVERAGE(G20:G23)</f>
        <v>62.975</v>
      </c>
      <c r="H19" s="15"/>
      <c r="I19" s="3"/>
    </row>
    <row r="20" spans="1:9" ht="24.75" customHeight="1">
      <c r="A20" s="3375" t="s">
        <v>1121</v>
      </c>
      <c r="B20" s="3126"/>
      <c r="C20" s="272">
        <v>30.8</v>
      </c>
      <c r="D20" s="272">
        <v>30.8</v>
      </c>
      <c r="E20" s="272">
        <v>30.8</v>
      </c>
      <c r="F20" s="272">
        <v>72.7</v>
      </c>
      <c r="G20" s="272">
        <v>81.8</v>
      </c>
      <c r="H20" s="3"/>
      <c r="I20" s="3"/>
    </row>
    <row r="21" spans="1:9" ht="24.75" customHeight="1">
      <c r="A21" s="3375" t="s">
        <v>1122</v>
      </c>
      <c r="B21" s="3126"/>
      <c r="C21" s="272">
        <v>20.3</v>
      </c>
      <c r="D21" s="272">
        <v>20.3</v>
      </c>
      <c r="E21" s="272">
        <v>34.3</v>
      </c>
      <c r="F21" s="272">
        <v>55.6</v>
      </c>
      <c r="G21" s="272">
        <v>52.5</v>
      </c>
      <c r="H21" s="3"/>
      <c r="I21" s="3"/>
    </row>
    <row r="22" spans="1:9" ht="24.75" customHeight="1">
      <c r="A22" s="3168" t="s">
        <v>1123</v>
      </c>
      <c r="B22" s="2949"/>
      <c r="C22" s="272">
        <v>11.4</v>
      </c>
      <c r="D22" s="272">
        <v>11.4</v>
      </c>
      <c r="E22" s="272">
        <v>14</v>
      </c>
      <c r="F22" s="272">
        <v>41.2</v>
      </c>
      <c r="G22" s="272">
        <v>50</v>
      </c>
      <c r="H22" s="3"/>
      <c r="I22" s="3"/>
    </row>
    <row r="23" spans="1:9" ht="24.75" customHeight="1" thickBot="1">
      <c r="A23" s="2770" t="s">
        <v>2520</v>
      </c>
      <c r="B23" s="3127"/>
      <c r="C23" s="166" t="s">
        <v>2522</v>
      </c>
      <c r="D23" s="166" t="s">
        <v>2523</v>
      </c>
      <c r="E23" s="166" t="s">
        <v>2522</v>
      </c>
      <c r="F23" s="1358">
        <v>56.8</v>
      </c>
      <c r="G23" s="1358">
        <v>67.6</v>
      </c>
      <c r="H23" s="3"/>
      <c r="I23" s="3"/>
    </row>
    <row r="24" spans="1:7" s="1786" customFormat="1" ht="18" customHeight="1">
      <c r="A24" s="2297" t="s">
        <v>2524</v>
      </c>
      <c r="B24" s="2217"/>
      <c r="C24" s="2298"/>
      <c r="D24" s="2298"/>
      <c r="E24" s="2298"/>
      <c r="F24" s="2298"/>
      <c r="G24" s="1905" t="s">
        <v>3356</v>
      </c>
    </row>
  </sheetData>
  <sheetProtection/>
  <mergeCells count="12">
    <mergeCell ref="A18:B18"/>
    <mergeCell ref="A9:B9"/>
    <mergeCell ref="A4:B4"/>
    <mergeCell ref="A5:B5"/>
    <mergeCell ref="A6:B6"/>
    <mergeCell ref="A7:B7"/>
    <mergeCell ref="A8:B8"/>
    <mergeCell ref="A23:B23"/>
    <mergeCell ref="A19:B19"/>
    <mergeCell ref="A20:B20"/>
    <mergeCell ref="A21:B21"/>
    <mergeCell ref="A22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&amp;C-79-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T44"/>
  <sheetViews>
    <sheetView showGridLines="0" zoomScalePageLayoutView="0" workbookViewId="0" topLeftCell="A28">
      <selection activeCell="I49" sqref="I49"/>
    </sheetView>
  </sheetViews>
  <sheetFormatPr defaultColWidth="9.00390625" defaultRowHeight="13.5"/>
  <cols>
    <col min="1" max="1" width="10.00390625" style="0" customWidth="1"/>
    <col min="2" max="15" width="5.625" style="0" customWidth="1"/>
  </cols>
  <sheetData>
    <row r="1" spans="1:15" ht="17.25">
      <c r="A1" s="651" t="s">
        <v>2883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</row>
    <row r="2" spans="1:15" ht="14.25" thickBo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5" t="s">
        <v>1259</v>
      </c>
    </row>
    <row r="3" spans="1:15" ht="13.5">
      <c r="A3" s="3396" t="s">
        <v>1260</v>
      </c>
      <c r="B3" s="3404" t="s">
        <v>1261</v>
      </c>
      <c r="C3" s="3387"/>
      <c r="D3" s="3387"/>
      <c r="E3" s="3387" t="s">
        <v>1262</v>
      </c>
      <c r="F3" s="3387"/>
      <c r="G3" s="3387"/>
      <c r="H3" s="3387"/>
      <c r="I3" s="3387" t="s">
        <v>1263</v>
      </c>
      <c r="J3" s="3387"/>
      <c r="K3" s="3387"/>
      <c r="L3" s="3387"/>
      <c r="M3" s="3387" t="s">
        <v>1264</v>
      </c>
      <c r="N3" s="3387"/>
      <c r="O3" s="3388"/>
    </row>
    <row r="4" spans="1:15" ht="49.5" customHeight="1" thickBot="1">
      <c r="A4" s="3397"/>
      <c r="B4" s="648" t="s">
        <v>1265</v>
      </c>
      <c r="C4" s="649" t="s">
        <v>1266</v>
      </c>
      <c r="D4" s="653" t="s">
        <v>1267</v>
      </c>
      <c r="E4" s="649" t="s">
        <v>1115</v>
      </c>
      <c r="F4" s="649" t="s">
        <v>1268</v>
      </c>
      <c r="G4" s="649" t="s">
        <v>1269</v>
      </c>
      <c r="H4" s="653" t="s">
        <v>1267</v>
      </c>
      <c r="I4" s="649" t="s">
        <v>1115</v>
      </c>
      <c r="J4" s="649" t="s">
        <v>1268</v>
      </c>
      <c r="K4" s="649" t="s">
        <v>1270</v>
      </c>
      <c r="L4" s="653" t="s">
        <v>1267</v>
      </c>
      <c r="M4" s="649" t="s">
        <v>1115</v>
      </c>
      <c r="N4" s="649" t="s">
        <v>1270</v>
      </c>
      <c r="O4" s="654" t="s">
        <v>1267</v>
      </c>
    </row>
    <row r="5" spans="1:15" ht="19.5" customHeight="1">
      <c r="A5" s="660" t="s">
        <v>173</v>
      </c>
      <c r="B5" s="665">
        <v>16</v>
      </c>
      <c r="C5" s="666">
        <v>863</v>
      </c>
      <c r="D5" s="667">
        <v>60</v>
      </c>
      <c r="E5" s="667">
        <v>16</v>
      </c>
      <c r="F5" s="667">
        <v>131</v>
      </c>
      <c r="G5" s="666">
        <v>2993</v>
      </c>
      <c r="H5" s="667">
        <v>209</v>
      </c>
      <c r="I5" s="667">
        <v>6</v>
      </c>
      <c r="J5" s="667">
        <v>56</v>
      </c>
      <c r="K5" s="666">
        <v>1686</v>
      </c>
      <c r="L5" s="667">
        <v>138</v>
      </c>
      <c r="M5" s="667">
        <v>4</v>
      </c>
      <c r="N5" s="666">
        <v>2173</v>
      </c>
      <c r="O5" s="667">
        <v>173</v>
      </c>
    </row>
    <row r="6" spans="1:15" ht="19.5" customHeight="1">
      <c r="A6" s="650" t="s">
        <v>1271</v>
      </c>
      <c r="B6" s="668">
        <v>16</v>
      </c>
      <c r="C6" s="669">
        <v>882</v>
      </c>
      <c r="D6" s="670">
        <v>69</v>
      </c>
      <c r="E6" s="670">
        <v>16</v>
      </c>
      <c r="F6" s="670">
        <v>135</v>
      </c>
      <c r="G6" s="669">
        <v>2935</v>
      </c>
      <c r="H6" s="670">
        <v>213</v>
      </c>
      <c r="I6" s="670">
        <v>6</v>
      </c>
      <c r="J6" s="670">
        <v>53</v>
      </c>
      <c r="K6" s="669">
        <v>1600</v>
      </c>
      <c r="L6" s="670">
        <v>136</v>
      </c>
      <c r="M6" s="670">
        <v>4</v>
      </c>
      <c r="N6" s="669">
        <v>1981</v>
      </c>
      <c r="O6" s="670">
        <v>173</v>
      </c>
    </row>
    <row r="7" spans="1:15" ht="19.5" customHeight="1">
      <c r="A7" s="650" t="s">
        <v>1272</v>
      </c>
      <c r="B7" s="668">
        <v>16</v>
      </c>
      <c r="C7" s="669">
        <v>895</v>
      </c>
      <c r="D7" s="670">
        <v>65</v>
      </c>
      <c r="E7" s="670">
        <v>16</v>
      </c>
      <c r="F7" s="670">
        <v>136</v>
      </c>
      <c r="G7" s="669">
        <v>2897</v>
      </c>
      <c r="H7" s="670">
        <v>208</v>
      </c>
      <c r="I7" s="670">
        <v>6</v>
      </c>
      <c r="J7" s="670">
        <v>55</v>
      </c>
      <c r="K7" s="669">
        <v>1555</v>
      </c>
      <c r="L7" s="670">
        <v>134</v>
      </c>
      <c r="M7" s="670">
        <v>4</v>
      </c>
      <c r="N7" s="669">
        <v>1924</v>
      </c>
      <c r="O7" s="670">
        <v>171</v>
      </c>
    </row>
    <row r="8" spans="1:15" ht="19.5" customHeight="1">
      <c r="A8" s="650" t="s">
        <v>1273</v>
      </c>
      <c r="B8" s="668">
        <v>16</v>
      </c>
      <c r="C8" s="669">
        <v>896</v>
      </c>
      <c r="D8" s="670">
        <v>69</v>
      </c>
      <c r="E8" s="670">
        <v>16</v>
      </c>
      <c r="F8" s="670">
        <v>137</v>
      </c>
      <c r="G8" s="669">
        <v>2878</v>
      </c>
      <c r="H8" s="670">
        <v>209</v>
      </c>
      <c r="I8" s="670">
        <v>6</v>
      </c>
      <c r="J8" s="670">
        <v>55</v>
      </c>
      <c r="K8" s="669">
        <v>1496</v>
      </c>
      <c r="L8" s="670">
        <v>131</v>
      </c>
      <c r="M8" s="670">
        <v>4</v>
      </c>
      <c r="N8" s="669">
        <v>1855</v>
      </c>
      <c r="O8" s="670">
        <v>165</v>
      </c>
    </row>
    <row r="9" spans="1:15" ht="19.5" customHeight="1">
      <c r="A9" s="650" t="s">
        <v>1274</v>
      </c>
      <c r="B9" s="668">
        <v>16</v>
      </c>
      <c r="C9" s="669">
        <v>877</v>
      </c>
      <c r="D9" s="670">
        <v>67</v>
      </c>
      <c r="E9" s="670">
        <v>16</v>
      </c>
      <c r="F9" s="670">
        <v>141</v>
      </c>
      <c r="G9" s="669">
        <v>2886</v>
      </c>
      <c r="H9" s="670">
        <v>212</v>
      </c>
      <c r="I9" s="670">
        <v>6</v>
      </c>
      <c r="J9" s="670">
        <v>55</v>
      </c>
      <c r="K9" s="669">
        <v>1448</v>
      </c>
      <c r="L9" s="670">
        <v>130</v>
      </c>
      <c r="M9" s="670">
        <v>4</v>
      </c>
      <c r="N9" s="669">
        <v>1876</v>
      </c>
      <c r="O9" s="670">
        <v>168</v>
      </c>
    </row>
    <row r="10" spans="1:15" ht="19.5" customHeight="1">
      <c r="A10" s="650" t="s">
        <v>1275</v>
      </c>
      <c r="B10" s="668">
        <v>14</v>
      </c>
      <c r="C10" s="669">
        <v>846</v>
      </c>
      <c r="D10" s="670">
        <v>61</v>
      </c>
      <c r="E10" s="670">
        <v>16</v>
      </c>
      <c r="F10" s="670">
        <v>144</v>
      </c>
      <c r="G10" s="669">
        <v>2906</v>
      </c>
      <c r="H10" s="670">
        <v>211</v>
      </c>
      <c r="I10" s="670">
        <v>6</v>
      </c>
      <c r="J10" s="670">
        <v>54</v>
      </c>
      <c r="K10" s="669">
        <v>1412</v>
      </c>
      <c r="L10" s="670">
        <v>130</v>
      </c>
      <c r="M10" s="670">
        <v>4</v>
      </c>
      <c r="N10" s="669">
        <v>1869</v>
      </c>
      <c r="O10" s="670">
        <v>169</v>
      </c>
    </row>
    <row r="11" spans="1:15" ht="19.5" customHeight="1">
      <c r="A11" s="650" t="s">
        <v>1276</v>
      </c>
      <c r="B11" s="668">
        <v>14</v>
      </c>
      <c r="C11" s="669">
        <v>847</v>
      </c>
      <c r="D11" s="670">
        <v>68</v>
      </c>
      <c r="E11" s="670">
        <v>16</v>
      </c>
      <c r="F11" s="670">
        <v>139</v>
      </c>
      <c r="G11" s="669">
        <v>2886</v>
      </c>
      <c r="H11" s="670">
        <v>204</v>
      </c>
      <c r="I11" s="670">
        <v>6</v>
      </c>
      <c r="J11" s="670">
        <v>55</v>
      </c>
      <c r="K11" s="669">
        <v>1389</v>
      </c>
      <c r="L11" s="670">
        <v>126</v>
      </c>
      <c r="M11" s="670">
        <v>4</v>
      </c>
      <c r="N11" s="669">
        <v>1836</v>
      </c>
      <c r="O11" s="670">
        <v>166</v>
      </c>
    </row>
    <row r="12" spans="1:15" ht="19.5" customHeight="1">
      <c r="A12" s="650" t="s">
        <v>1277</v>
      </c>
      <c r="B12" s="668">
        <v>13</v>
      </c>
      <c r="C12" s="669">
        <v>770</v>
      </c>
      <c r="D12" s="670">
        <v>63</v>
      </c>
      <c r="E12" s="670">
        <v>15</v>
      </c>
      <c r="F12" s="670">
        <v>137</v>
      </c>
      <c r="G12" s="669">
        <v>2866</v>
      </c>
      <c r="H12" s="670">
        <v>209</v>
      </c>
      <c r="I12" s="670">
        <v>6</v>
      </c>
      <c r="J12" s="670">
        <v>53</v>
      </c>
      <c r="K12" s="669">
        <v>1338</v>
      </c>
      <c r="L12" s="670">
        <v>127</v>
      </c>
      <c r="M12" s="670">
        <v>4</v>
      </c>
      <c r="N12" s="669">
        <v>1807</v>
      </c>
      <c r="O12" s="670">
        <v>166</v>
      </c>
    </row>
    <row r="13" spans="1:15" ht="19.5" customHeight="1">
      <c r="A13" s="650" t="s">
        <v>1278</v>
      </c>
      <c r="B13" s="668">
        <v>13</v>
      </c>
      <c r="C13" s="669">
        <v>724</v>
      </c>
      <c r="D13" s="670">
        <v>57</v>
      </c>
      <c r="E13" s="670">
        <v>14</v>
      </c>
      <c r="F13" s="670">
        <v>132</v>
      </c>
      <c r="G13" s="669">
        <v>2839</v>
      </c>
      <c r="H13" s="670">
        <v>202</v>
      </c>
      <c r="I13" s="670">
        <v>6</v>
      </c>
      <c r="J13" s="670">
        <v>54</v>
      </c>
      <c r="K13" s="669">
        <v>1310</v>
      </c>
      <c r="L13" s="670">
        <v>126</v>
      </c>
      <c r="M13" s="670">
        <v>4</v>
      </c>
      <c r="N13" s="669">
        <v>1848</v>
      </c>
      <c r="O13" s="670">
        <v>164</v>
      </c>
    </row>
    <row r="14" spans="1:15" ht="19.5" customHeight="1" thickBot="1">
      <c r="A14" s="659" t="s">
        <v>1279</v>
      </c>
      <c r="B14" s="671">
        <v>13</v>
      </c>
      <c r="C14" s="672">
        <v>648</v>
      </c>
      <c r="D14" s="673">
        <v>56</v>
      </c>
      <c r="E14" s="673">
        <v>14</v>
      </c>
      <c r="F14" s="673">
        <v>136</v>
      </c>
      <c r="G14" s="672">
        <v>2782</v>
      </c>
      <c r="H14" s="673">
        <v>207</v>
      </c>
      <c r="I14" s="673">
        <v>6</v>
      </c>
      <c r="J14" s="673">
        <v>54</v>
      </c>
      <c r="K14" s="672">
        <v>1322</v>
      </c>
      <c r="L14" s="673">
        <v>127</v>
      </c>
      <c r="M14" s="673">
        <v>4</v>
      </c>
      <c r="N14" s="672">
        <v>1813</v>
      </c>
      <c r="O14" s="673">
        <v>161</v>
      </c>
    </row>
    <row r="15" spans="1:15" ht="13.5">
      <c r="A15" s="644"/>
      <c r="B15" s="664"/>
      <c r="C15" s="663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86" t="s">
        <v>3031</v>
      </c>
    </row>
    <row r="16" spans="1:15" ht="13.5">
      <c r="A16" s="644"/>
      <c r="B16" s="644"/>
      <c r="C16" s="644"/>
      <c r="D16" s="644"/>
      <c r="E16" s="644"/>
      <c r="F16" s="644"/>
      <c r="G16" s="644"/>
      <c r="H16" s="644"/>
      <c r="I16" s="644"/>
      <c r="J16" s="644"/>
      <c r="K16" s="644"/>
      <c r="L16" s="644"/>
      <c r="M16" s="644"/>
      <c r="N16" s="644"/>
      <c r="O16" s="686" t="s">
        <v>1280</v>
      </c>
    </row>
    <row r="17" spans="1:16" ht="13.5">
      <c r="A17" s="644"/>
      <c r="B17" s="644"/>
      <c r="C17" s="644"/>
      <c r="D17" s="644"/>
      <c r="E17" s="644"/>
      <c r="F17" s="644"/>
      <c r="G17" s="644"/>
      <c r="H17" s="644"/>
      <c r="I17" s="644"/>
      <c r="J17" s="644"/>
      <c r="K17" s="644"/>
      <c r="L17" s="644"/>
      <c r="M17" s="644"/>
      <c r="N17" s="644"/>
      <c r="O17" s="645"/>
      <c r="P17" s="644"/>
    </row>
    <row r="18" spans="1:16" ht="17.25">
      <c r="A18" s="651" t="s">
        <v>2884</v>
      </c>
      <c r="B18" s="644"/>
      <c r="C18" s="644"/>
      <c r="D18" s="644"/>
      <c r="E18" s="644"/>
      <c r="F18" s="644"/>
      <c r="G18" s="644"/>
      <c r="H18" s="644"/>
      <c r="I18" s="644"/>
      <c r="J18" s="644"/>
      <c r="K18" s="644"/>
      <c r="L18" s="644"/>
      <c r="M18" s="644"/>
      <c r="N18" s="644"/>
      <c r="O18" s="644"/>
      <c r="P18" s="644"/>
    </row>
    <row r="19" spans="1:16" ht="14.25" thickBot="1">
      <c r="A19" s="644"/>
      <c r="B19" s="644"/>
      <c r="C19" s="644"/>
      <c r="D19" s="644"/>
      <c r="E19" s="644"/>
      <c r="F19" s="644"/>
      <c r="G19" s="644"/>
      <c r="H19" s="644"/>
      <c r="I19" s="644"/>
      <c r="J19" s="644"/>
      <c r="K19" s="644"/>
      <c r="L19" s="644"/>
      <c r="M19" s="644"/>
      <c r="N19" s="644"/>
      <c r="O19" s="652" t="s">
        <v>1281</v>
      </c>
      <c r="P19" s="644"/>
    </row>
    <row r="20" spans="1:16" ht="15" customHeight="1">
      <c r="A20" s="3396" t="s">
        <v>1282</v>
      </c>
      <c r="B20" s="3404" t="s">
        <v>1283</v>
      </c>
      <c r="C20" s="3387"/>
      <c r="D20" s="3387"/>
      <c r="E20" s="3387"/>
      <c r="F20" s="3387"/>
      <c r="G20" s="3387"/>
      <c r="H20" s="3387" t="s">
        <v>1284</v>
      </c>
      <c r="I20" s="3387"/>
      <c r="J20" s="3381" t="s">
        <v>1285</v>
      </c>
      <c r="K20" s="3381"/>
      <c r="L20" s="3381"/>
      <c r="M20" s="3381"/>
      <c r="N20" s="3377" t="s">
        <v>1286</v>
      </c>
      <c r="O20" s="3378"/>
      <c r="P20" s="644"/>
    </row>
    <row r="21" spans="1:16" ht="15" customHeight="1" thickBot="1">
      <c r="A21" s="3397"/>
      <c r="B21" s="3398" t="s">
        <v>1287</v>
      </c>
      <c r="C21" s="3399"/>
      <c r="D21" s="3400" t="s">
        <v>1288</v>
      </c>
      <c r="E21" s="3399"/>
      <c r="F21" s="3400" t="s">
        <v>1289</v>
      </c>
      <c r="G21" s="3399"/>
      <c r="H21" s="3395"/>
      <c r="I21" s="3395"/>
      <c r="J21" s="3403" t="s">
        <v>1290</v>
      </c>
      <c r="K21" s="3403"/>
      <c r="L21" s="3376" t="s">
        <v>1291</v>
      </c>
      <c r="M21" s="3376"/>
      <c r="N21" s="3379"/>
      <c r="O21" s="3380"/>
      <c r="P21" s="644"/>
    </row>
    <row r="22" spans="1:16" ht="19.5" customHeight="1">
      <c r="A22" s="646" t="s">
        <v>1292</v>
      </c>
      <c r="B22" s="3394">
        <v>648</v>
      </c>
      <c r="C22" s="3392"/>
      <c r="D22" s="3392">
        <v>329</v>
      </c>
      <c r="E22" s="3392"/>
      <c r="F22" s="3392">
        <v>319</v>
      </c>
      <c r="G22" s="3392"/>
      <c r="H22" s="3392">
        <v>56</v>
      </c>
      <c r="I22" s="3392"/>
      <c r="J22" s="3421">
        <v>16965</v>
      </c>
      <c r="K22" s="3421"/>
      <c r="L22" s="3391">
        <v>26.180555555555557</v>
      </c>
      <c r="M22" s="3391"/>
      <c r="N22" s="3392">
        <v>11.571428571428571</v>
      </c>
      <c r="O22" s="3392"/>
      <c r="P22" s="658"/>
    </row>
    <row r="23" spans="1:16" ht="19.5" customHeight="1">
      <c r="A23" s="647" t="s">
        <v>1293</v>
      </c>
      <c r="B23" s="3393">
        <v>597</v>
      </c>
      <c r="C23" s="3382"/>
      <c r="D23" s="3382">
        <v>309</v>
      </c>
      <c r="E23" s="3382"/>
      <c r="F23" s="3382">
        <v>288</v>
      </c>
      <c r="G23" s="3382"/>
      <c r="H23" s="3382">
        <v>50</v>
      </c>
      <c r="I23" s="3382"/>
      <c r="J23" s="3389">
        <v>16327</v>
      </c>
      <c r="K23" s="3389"/>
      <c r="L23" s="3390">
        <v>27.348408710217754</v>
      </c>
      <c r="M23" s="3390"/>
      <c r="N23" s="3382">
        <v>11.94</v>
      </c>
      <c r="O23" s="3382"/>
      <c r="P23" s="644"/>
    </row>
    <row r="24" spans="1:16" ht="19.5" customHeight="1">
      <c r="A24" s="655" t="s">
        <v>2885</v>
      </c>
      <c r="B24" s="3393">
        <v>49</v>
      </c>
      <c r="C24" s="3382"/>
      <c r="D24" s="3382">
        <v>28</v>
      </c>
      <c r="E24" s="3382"/>
      <c r="F24" s="3382">
        <v>21</v>
      </c>
      <c r="G24" s="3382"/>
      <c r="H24" s="3382">
        <v>4</v>
      </c>
      <c r="I24" s="3382"/>
      <c r="J24" s="3389">
        <v>1397</v>
      </c>
      <c r="K24" s="3389"/>
      <c r="L24" s="3390">
        <v>28.510204081632654</v>
      </c>
      <c r="M24" s="3390"/>
      <c r="N24" s="3382">
        <v>12.25</v>
      </c>
      <c r="O24" s="3382"/>
      <c r="P24" s="644"/>
    </row>
    <row r="25" spans="1:16" ht="19.5" customHeight="1">
      <c r="A25" s="655" t="s">
        <v>2886</v>
      </c>
      <c r="B25" s="3393">
        <v>23</v>
      </c>
      <c r="C25" s="3382"/>
      <c r="D25" s="3382">
        <v>14</v>
      </c>
      <c r="E25" s="3382"/>
      <c r="F25" s="3382">
        <v>9</v>
      </c>
      <c r="G25" s="3382"/>
      <c r="H25" s="3382">
        <v>3</v>
      </c>
      <c r="I25" s="3382"/>
      <c r="J25" s="3389">
        <v>1287</v>
      </c>
      <c r="K25" s="3389"/>
      <c r="L25" s="3390">
        <v>55.95652173913044</v>
      </c>
      <c r="M25" s="3390"/>
      <c r="N25" s="3382">
        <v>7.666666666666667</v>
      </c>
      <c r="O25" s="3382"/>
      <c r="P25" s="644"/>
    </row>
    <row r="26" spans="1:16" ht="19.5" customHeight="1">
      <c r="A26" s="655" t="s">
        <v>2887</v>
      </c>
      <c r="B26" s="3393">
        <v>53</v>
      </c>
      <c r="C26" s="3382"/>
      <c r="D26" s="3382">
        <v>25</v>
      </c>
      <c r="E26" s="3382"/>
      <c r="F26" s="3382">
        <v>28</v>
      </c>
      <c r="G26" s="3382"/>
      <c r="H26" s="3382">
        <v>3</v>
      </c>
      <c r="I26" s="3382"/>
      <c r="J26" s="3389">
        <v>610</v>
      </c>
      <c r="K26" s="3389"/>
      <c r="L26" s="3390">
        <v>11.50943396226415</v>
      </c>
      <c r="M26" s="3390"/>
      <c r="N26" s="3382">
        <v>17.666666666666668</v>
      </c>
      <c r="O26" s="3382"/>
      <c r="P26" s="644"/>
    </row>
    <row r="27" spans="1:16" ht="19.5" customHeight="1">
      <c r="A27" s="655" t="s">
        <v>2888</v>
      </c>
      <c r="B27" s="3393">
        <v>26</v>
      </c>
      <c r="C27" s="3382"/>
      <c r="D27" s="3382">
        <v>15</v>
      </c>
      <c r="E27" s="3382"/>
      <c r="F27" s="3382">
        <v>11</v>
      </c>
      <c r="G27" s="3382"/>
      <c r="H27" s="3382">
        <v>4</v>
      </c>
      <c r="I27" s="3382"/>
      <c r="J27" s="3389">
        <v>771</v>
      </c>
      <c r="K27" s="3389"/>
      <c r="L27" s="3390">
        <v>29.653846153846153</v>
      </c>
      <c r="M27" s="3390"/>
      <c r="N27" s="3382">
        <v>6.5</v>
      </c>
      <c r="O27" s="3382"/>
      <c r="P27" s="644"/>
    </row>
    <row r="28" spans="1:16" ht="19.5" customHeight="1">
      <c r="A28" s="655" t="s">
        <v>2889</v>
      </c>
      <c r="B28" s="3393">
        <v>136</v>
      </c>
      <c r="C28" s="3382"/>
      <c r="D28" s="3382">
        <v>69</v>
      </c>
      <c r="E28" s="3382"/>
      <c r="F28" s="3382">
        <v>67</v>
      </c>
      <c r="G28" s="3382"/>
      <c r="H28" s="3382">
        <v>9</v>
      </c>
      <c r="I28" s="3382"/>
      <c r="J28" s="3389">
        <v>4127</v>
      </c>
      <c r="K28" s="3389"/>
      <c r="L28" s="3390">
        <v>30.345588235294116</v>
      </c>
      <c r="M28" s="3390"/>
      <c r="N28" s="3382">
        <v>15.11111111111111</v>
      </c>
      <c r="O28" s="3382"/>
      <c r="P28" s="644"/>
    </row>
    <row r="29" spans="1:16" ht="19.5" customHeight="1">
      <c r="A29" s="674" t="s">
        <v>2890</v>
      </c>
      <c r="B29" s="3401" t="s">
        <v>1294</v>
      </c>
      <c r="C29" s="3402"/>
      <c r="D29" s="3402"/>
      <c r="E29" s="3402"/>
      <c r="F29" s="3402"/>
      <c r="G29" s="3402"/>
      <c r="H29" s="3402"/>
      <c r="I29" s="3402"/>
      <c r="J29" s="3402"/>
      <c r="K29" s="3402"/>
      <c r="L29" s="3402"/>
      <c r="M29" s="3402"/>
      <c r="N29" s="3402"/>
      <c r="O29" s="3402"/>
      <c r="P29" s="644"/>
    </row>
    <row r="30" spans="1:16" ht="19.5" customHeight="1">
      <c r="A30" s="1414" t="s">
        <v>2891</v>
      </c>
      <c r="B30" s="3401" t="s">
        <v>1294</v>
      </c>
      <c r="C30" s="3402"/>
      <c r="D30" s="3402"/>
      <c r="E30" s="3402"/>
      <c r="F30" s="3402"/>
      <c r="G30" s="3402"/>
      <c r="H30" s="3402"/>
      <c r="I30" s="3402"/>
      <c r="J30" s="3402"/>
      <c r="K30" s="3402"/>
      <c r="L30" s="3402"/>
      <c r="M30" s="3402"/>
      <c r="N30" s="3402"/>
      <c r="O30" s="3402"/>
      <c r="P30" s="644"/>
    </row>
    <row r="31" spans="1:16" ht="19.5" customHeight="1">
      <c r="A31" s="674" t="s">
        <v>2892</v>
      </c>
      <c r="B31" s="3401" t="s">
        <v>1294</v>
      </c>
      <c r="C31" s="3402"/>
      <c r="D31" s="3402"/>
      <c r="E31" s="3402"/>
      <c r="F31" s="3402"/>
      <c r="G31" s="3402"/>
      <c r="H31" s="3402"/>
      <c r="I31" s="3402"/>
      <c r="J31" s="3402"/>
      <c r="K31" s="3402"/>
      <c r="L31" s="3402"/>
      <c r="M31" s="3402"/>
      <c r="N31" s="3402"/>
      <c r="O31" s="3402"/>
      <c r="P31" s="644"/>
    </row>
    <row r="32" spans="1:16" ht="19.5" customHeight="1">
      <c r="A32" s="655" t="s">
        <v>2893</v>
      </c>
      <c r="B32" s="3393">
        <v>31</v>
      </c>
      <c r="C32" s="3382"/>
      <c r="D32" s="3382">
        <v>11</v>
      </c>
      <c r="E32" s="3382"/>
      <c r="F32" s="3382">
        <v>20</v>
      </c>
      <c r="G32" s="3382"/>
      <c r="H32" s="3382">
        <v>3</v>
      </c>
      <c r="I32" s="3382"/>
      <c r="J32" s="3389">
        <v>1499</v>
      </c>
      <c r="K32" s="3389"/>
      <c r="L32" s="3390">
        <v>48.354838709677416</v>
      </c>
      <c r="M32" s="3390"/>
      <c r="N32" s="3382">
        <v>10.333333333333334</v>
      </c>
      <c r="O32" s="3382"/>
      <c r="P32" s="644"/>
    </row>
    <row r="33" spans="1:20" ht="19.5" customHeight="1">
      <c r="A33" s="655" t="s">
        <v>2894</v>
      </c>
      <c r="B33" s="3393">
        <v>20</v>
      </c>
      <c r="C33" s="3382"/>
      <c r="D33" s="3382">
        <v>11</v>
      </c>
      <c r="E33" s="3382"/>
      <c r="F33" s="3382">
        <v>9</v>
      </c>
      <c r="G33" s="3382"/>
      <c r="H33" s="3382">
        <v>3</v>
      </c>
      <c r="I33" s="3382"/>
      <c r="J33" s="3389">
        <v>900</v>
      </c>
      <c r="K33" s="3389"/>
      <c r="L33" s="3390">
        <v>45</v>
      </c>
      <c r="M33" s="3390"/>
      <c r="N33" s="3382">
        <v>6.666666666666667</v>
      </c>
      <c r="O33" s="3382"/>
      <c r="P33" s="644"/>
      <c r="Q33" s="644"/>
      <c r="R33" s="644"/>
      <c r="S33" s="644"/>
      <c r="T33" s="644"/>
    </row>
    <row r="34" spans="1:20" ht="19.5" customHeight="1">
      <c r="A34" s="655" t="s">
        <v>2895</v>
      </c>
      <c r="B34" s="3393">
        <v>8</v>
      </c>
      <c r="C34" s="3382"/>
      <c r="D34" s="3382">
        <v>4</v>
      </c>
      <c r="E34" s="3382"/>
      <c r="F34" s="3382">
        <v>4</v>
      </c>
      <c r="G34" s="3382"/>
      <c r="H34" s="3382">
        <v>3</v>
      </c>
      <c r="I34" s="3382"/>
      <c r="J34" s="3389">
        <v>1125</v>
      </c>
      <c r="K34" s="3389"/>
      <c r="L34" s="3390">
        <v>140.625</v>
      </c>
      <c r="M34" s="3390"/>
      <c r="N34" s="3382">
        <v>2.6666666666666665</v>
      </c>
      <c r="O34" s="3382"/>
      <c r="P34" s="644"/>
      <c r="Q34" s="644"/>
      <c r="R34" s="644"/>
      <c r="S34" s="644"/>
      <c r="T34" s="644"/>
    </row>
    <row r="35" spans="1:20" ht="19.5" customHeight="1">
      <c r="A35" s="655" t="s">
        <v>2896</v>
      </c>
      <c r="B35" s="3393">
        <v>95</v>
      </c>
      <c r="C35" s="3382"/>
      <c r="D35" s="3382">
        <v>55</v>
      </c>
      <c r="E35" s="3382"/>
      <c r="F35" s="3382">
        <v>40</v>
      </c>
      <c r="G35" s="3382"/>
      <c r="H35" s="3382">
        <v>7</v>
      </c>
      <c r="I35" s="3382"/>
      <c r="J35" s="3389">
        <v>864</v>
      </c>
      <c r="K35" s="3389"/>
      <c r="L35" s="3390">
        <v>9.094736842105263</v>
      </c>
      <c r="M35" s="3390"/>
      <c r="N35" s="3382">
        <v>13.571428571428571</v>
      </c>
      <c r="O35" s="3382"/>
      <c r="P35" s="644"/>
      <c r="Q35" s="644"/>
      <c r="R35" s="644"/>
      <c r="S35" s="644"/>
      <c r="T35" s="644"/>
    </row>
    <row r="36" spans="1:20" ht="19.5" customHeight="1">
      <c r="A36" s="655" t="s">
        <v>2897</v>
      </c>
      <c r="B36" s="3393">
        <v>111</v>
      </c>
      <c r="C36" s="3382"/>
      <c r="D36" s="3382">
        <v>53</v>
      </c>
      <c r="E36" s="3382"/>
      <c r="F36" s="3382">
        <v>58</v>
      </c>
      <c r="G36" s="3382"/>
      <c r="H36" s="3382">
        <v>7</v>
      </c>
      <c r="I36" s="3382"/>
      <c r="J36" s="3389">
        <v>1596</v>
      </c>
      <c r="K36" s="3389"/>
      <c r="L36" s="3390">
        <v>14.378378378378379</v>
      </c>
      <c r="M36" s="3390"/>
      <c r="N36" s="3382">
        <v>15.857142857142858</v>
      </c>
      <c r="O36" s="3382"/>
      <c r="P36" s="644"/>
      <c r="Q36" s="644"/>
      <c r="R36" s="644"/>
      <c r="S36" s="644"/>
      <c r="T36" s="644"/>
    </row>
    <row r="37" spans="1:20" ht="19.5" customHeight="1">
      <c r="A37" s="655" t="s">
        <v>2898</v>
      </c>
      <c r="B37" s="3393">
        <v>45</v>
      </c>
      <c r="C37" s="3382"/>
      <c r="D37" s="3382">
        <v>24</v>
      </c>
      <c r="E37" s="3382"/>
      <c r="F37" s="3382">
        <v>21</v>
      </c>
      <c r="G37" s="3382"/>
      <c r="H37" s="3382">
        <v>4</v>
      </c>
      <c r="I37" s="3382"/>
      <c r="J37" s="3389">
        <v>2151</v>
      </c>
      <c r="K37" s="3389"/>
      <c r="L37" s="3390">
        <v>47.8</v>
      </c>
      <c r="M37" s="3390"/>
      <c r="N37" s="3382">
        <v>11.25</v>
      </c>
      <c r="O37" s="3382"/>
      <c r="P37" s="644"/>
      <c r="Q37" s="644"/>
      <c r="R37" s="644"/>
      <c r="S37" s="644"/>
      <c r="T37" s="644"/>
    </row>
    <row r="38" spans="1:20" ht="19.5" customHeight="1">
      <c r="A38" s="656" t="s">
        <v>2899</v>
      </c>
      <c r="B38" s="3416" t="s">
        <v>1295</v>
      </c>
      <c r="C38" s="3417"/>
      <c r="D38" s="3417"/>
      <c r="E38" s="3417"/>
      <c r="F38" s="3417"/>
      <c r="G38" s="3417"/>
      <c r="H38" s="3417"/>
      <c r="I38" s="3417"/>
      <c r="J38" s="3417"/>
      <c r="K38" s="3417"/>
      <c r="L38" s="3417"/>
      <c r="M38" s="3417"/>
      <c r="N38" s="3417"/>
      <c r="O38" s="3417"/>
      <c r="P38" s="644"/>
      <c r="Q38" s="644"/>
      <c r="R38" s="644"/>
      <c r="S38" s="644"/>
      <c r="T38" s="658"/>
    </row>
    <row r="39" spans="1:20" ht="19.5" customHeight="1">
      <c r="A39" s="647" t="s">
        <v>2900</v>
      </c>
      <c r="B39" s="3418">
        <v>51</v>
      </c>
      <c r="C39" s="3384"/>
      <c r="D39" s="3383">
        <v>20</v>
      </c>
      <c r="E39" s="3384"/>
      <c r="F39" s="3383">
        <v>31</v>
      </c>
      <c r="G39" s="3384"/>
      <c r="H39" s="3383">
        <v>6</v>
      </c>
      <c r="I39" s="3384"/>
      <c r="J39" s="3409">
        <v>638</v>
      </c>
      <c r="K39" s="3410"/>
      <c r="L39" s="3385">
        <v>12.509803921568627</v>
      </c>
      <c r="M39" s="3386"/>
      <c r="N39" s="3383">
        <v>8.5</v>
      </c>
      <c r="O39" s="3384"/>
      <c r="P39" s="644"/>
      <c r="Q39" s="644"/>
      <c r="R39" s="644"/>
      <c r="S39" s="644"/>
      <c r="T39" s="644"/>
    </row>
    <row r="40" spans="1:20" ht="19.5" customHeight="1" thickBot="1">
      <c r="A40" s="675" t="s">
        <v>3465</v>
      </c>
      <c r="B40" s="3405">
        <v>51</v>
      </c>
      <c r="C40" s="3406"/>
      <c r="D40" s="3407">
        <v>20</v>
      </c>
      <c r="E40" s="3408"/>
      <c r="F40" s="3407">
        <v>31</v>
      </c>
      <c r="G40" s="3408"/>
      <c r="H40" s="3407">
        <v>6</v>
      </c>
      <c r="I40" s="3408"/>
      <c r="J40" s="3419">
        <v>638</v>
      </c>
      <c r="K40" s="3420"/>
      <c r="L40" s="3412">
        <v>12.509803921568627</v>
      </c>
      <c r="M40" s="3413"/>
      <c r="N40" s="3414">
        <v>8.5</v>
      </c>
      <c r="O40" s="3415"/>
      <c r="P40" s="644"/>
      <c r="Q40" s="644"/>
      <c r="R40" s="644"/>
      <c r="S40" s="644"/>
      <c r="T40" s="644"/>
    </row>
    <row r="41" spans="1:20" ht="13.5">
      <c r="A41" s="657"/>
      <c r="B41" s="658"/>
      <c r="C41" s="663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98" t="s">
        <v>1296</v>
      </c>
      <c r="P41" s="1843"/>
      <c r="Q41" s="1843"/>
      <c r="R41" s="1843"/>
      <c r="S41" s="1843"/>
      <c r="T41" s="1843"/>
    </row>
    <row r="42" spans="1:20" ht="13.5">
      <c r="A42" s="658"/>
      <c r="B42" s="658"/>
      <c r="C42" s="658"/>
      <c r="D42" s="658"/>
      <c r="E42" s="658"/>
      <c r="F42" s="658"/>
      <c r="G42" s="658"/>
      <c r="H42" s="658"/>
      <c r="I42" s="658"/>
      <c r="J42" s="658"/>
      <c r="K42" s="658"/>
      <c r="L42" s="658"/>
      <c r="M42" s="658"/>
      <c r="N42" s="658"/>
      <c r="O42" s="683" t="s">
        <v>1297</v>
      </c>
      <c r="P42" s="1843"/>
      <c r="Q42" s="1843"/>
      <c r="R42" s="1843"/>
      <c r="S42" s="1843"/>
      <c r="T42" s="1843"/>
    </row>
    <row r="43" spans="1:20" ht="13.5">
      <c r="A43" s="644"/>
      <c r="B43" s="644"/>
      <c r="C43" s="644"/>
      <c r="D43" s="644"/>
      <c r="E43" s="644"/>
      <c r="F43" s="644"/>
      <c r="G43" s="644"/>
      <c r="H43" s="644"/>
      <c r="I43" s="644"/>
      <c r="J43" s="644"/>
      <c r="K43" s="3411"/>
      <c r="L43" s="3411"/>
      <c r="M43" s="3411"/>
      <c r="N43" s="3411"/>
      <c r="O43" s="3411"/>
      <c r="P43" s="644"/>
      <c r="Q43" s="644"/>
      <c r="R43" s="644"/>
      <c r="S43" s="644"/>
      <c r="T43" s="644"/>
    </row>
    <row r="44" spans="1:20" ht="13.5">
      <c r="A44" s="644"/>
      <c r="B44" s="644"/>
      <c r="C44" s="644"/>
      <c r="D44" s="644"/>
      <c r="E44" s="644"/>
      <c r="F44" s="644"/>
      <c r="G44" s="644"/>
      <c r="H44" s="644"/>
      <c r="I44" s="644"/>
      <c r="J44" s="644"/>
      <c r="K44" s="3411"/>
      <c r="L44" s="3411"/>
      <c r="M44" s="3411"/>
      <c r="N44" s="3411"/>
      <c r="O44" s="3411"/>
      <c r="P44" s="644"/>
      <c r="Q44" s="644"/>
      <c r="R44" s="644"/>
      <c r="S44" s="644"/>
      <c r="T44" s="644"/>
    </row>
  </sheetData>
  <sheetProtection/>
  <mergeCells count="126">
    <mergeCell ref="N24:O24"/>
    <mergeCell ref="J22:K22"/>
    <mergeCell ref="L26:M26"/>
    <mergeCell ref="L27:M27"/>
    <mergeCell ref="N27:O27"/>
    <mergeCell ref="D27:E27"/>
    <mergeCell ref="J34:K34"/>
    <mergeCell ref="L36:M36"/>
    <mergeCell ref="F28:G28"/>
    <mergeCell ref="F33:G33"/>
    <mergeCell ref="H35:I35"/>
    <mergeCell ref="H33:I33"/>
    <mergeCell ref="J24:K24"/>
    <mergeCell ref="K44:O44"/>
    <mergeCell ref="N28:O28"/>
    <mergeCell ref="J32:K32"/>
    <mergeCell ref="L32:M32"/>
    <mergeCell ref="J33:K33"/>
    <mergeCell ref="L33:M33"/>
    <mergeCell ref="L40:M40"/>
    <mergeCell ref="L34:M34"/>
    <mergeCell ref="J28:K28"/>
    <mergeCell ref="N40:O40"/>
    <mergeCell ref="N39:O39"/>
    <mergeCell ref="N32:O32"/>
    <mergeCell ref="N33:O33"/>
    <mergeCell ref="N37:O37"/>
    <mergeCell ref="N34:O34"/>
    <mergeCell ref="N36:O36"/>
    <mergeCell ref="B38:O38"/>
    <mergeCell ref="B39:C39"/>
    <mergeCell ref="K43:O43"/>
    <mergeCell ref="L37:M37"/>
    <mergeCell ref="F40:G40"/>
    <mergeCell ref="H39:I39"/>
    <mergeCell ref="H40:I40"/>
    <mergeCell ref="J40:K40"/>
    <mergeCell ref="A3:A4"/>
    <mergeCell ref="B20:G20"/>
    <mergeCell ref="B3:D3"/>
    <mergeCell ref="E3:H3"/>
    <mergeCell ref="B40:C40"/>
    <mergeCell ref="B33:C33"/>
    <mergeCell ref="D33:E33"/>
    <mergeCell ref="B32:C32"/>
    <mergeCell ref="D32:E32"/>
    <mergeCell ref="D40:E40"/>
    <mergeCell ref="F24:G24"/>
    <mergeCell ref="F25:G25"/>
    <mergeCell ref="D39:E39"/>
    <mergeCell ref="D28:E28"/>
    <mergeCell ref="D35:E35"/>
    <mergeCell ref="D25:E25"/>
    <mergeCell ref="F26:G26"/>
    <mergeCell ref="F27:G27"/>
    <mergeCell ref="D26:E26"/>
    <mergeCell ref="F36:G36"/>
    <mergeCell ref="B31:O31"/>
    <mergeCell ref="H34:I34"/>
    <mergeCell ref="J39:K39"/>
    <mergeCell ref="J35:K35"/>
    <mergeCell ref="A20:A21"/>
    <mergeCell ref="B21:C21"/>
    <mergeCell ref="D21:E21"/>
    <mergeCell ref="F21:G21"/>
    <mergeCell ref="B37:C37"/>
    <mergeCell ref="B36:C36"/>
    <mergeCell ref="D37:E37"/>
    <mergeCell ref="D36:E36"/>
    <mergeCell ref="B35:C35"/>
    <mergeCell ref="B34:C34"/>
    <mergeCell ref="D34:E34"/>
    <mergeCell ref="F35:G35"/>
    <mergeCell ref="F32:G32"/>
    <mergeCell ref="F37:G37"/>
    <mergeCell ref="B29:O29"/>
    <mergeCell ref="B30:O30"/>
    <mergeCell ref="L28:M28"/>
    <mergeCell ref="F34:G34"/>
    <mergeCell ref="L35:M35"/>
    <mergeCell ref="D22:E22"/>
    <mergeCell ref="F22:G22"/>
    <mergeCell ref="H22:I22"/>
    <mergeCell ref="J21:K21"/>
    <mergeCell ref="J23:K23"/>
    <mergeCell ref="B28:C28"/>
    <mergeCell ref="D24:E24"/>
    <mergeCell ref="B25:C25"/>
    <mergeCell ref="B26:C26"/>
    <mergeCell ref="B27:C27"/>
    <mergeCell ref="B22:C22"/>
    <mergeCell ref="B23:C23"/>
    <mergeCell ref="B24:C24"/>
    <mergeCell ref="H20:I21"/>
    <mergeCell ref="H24:I24"/>
    <mergeCell ref="H27:I27"/>
    <mergeCell ref="H26:I26"/>
    <mergeCell ref="H25:I25"/>
    <mergeCell ref="H28:I28"/>
    <mergeCell ref="D23:E23"/>
    <mergeCell ref="F23:G23"/>
    <mergeCell ref="H23:I23"/>
    <mergeCell ref="L21:M21"/>
    <mergeCell ref="N20:O21"/>
    <mergeCell ref="J20:M20"/>
    <mergeCell ref="H32:I32"/>
    <mergeCell ref="F39:G39"/>
    <mergeCell ref="L39:M39"/>
    <mergeCell ref="N35:O35"/>
    <mergeCell ref="M3:O3"/>
    <mergeCell ref="I3:L3"/>
    <mergeCell ref="J25:K25"/>
    <mergeCell ref="J26:K26"/>
    <mergeCell ref="L25:M25"/>
    <mergeCell ref="J27:K27"/>
    <mergeCell ref="L23:M23"/>
    <mergeCell ref="L24:M24"/>
    <mergeCell ref="N26:O26"/>
    <mergeCell ref="L22:M22"/>
    <mergeCell ref="H36:I36"/>
    <mergeCell ref="J36:K36"/>
    <mergeCell ref="H37:I37"/>
    <mergeCell ref="J37:K37"/>
    <mergeCell ref="N25:O25"/>
    <mergeCell ref="N23:O23"/>
    <mergeCell ref="N22:O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&amp;C-80-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L8" sqref="L8"/>
    </sheetView>
  </sheetViews>
  <sheetFormatPr defaultColWidth="6.625" defaultRowHeight="17.25" customHeight="1"/>
  <cols>
    <col min="1" max="1" width="15.50390625" style="34" customWidth="1"/>
    <col min="2" max="7" width="8.00390625" style="3" customWidth="1"/>
    <col min="8" max="10" width="8.00390625" style="34" customWidth="1"/>
    <col min="11" max="16384" width="6.625" style="3" customWidth="1"/>
  </cols>
  <sheetData>
    <row r="1" spans="1:10" ht="17.25" customHeight="1">
      <c r="A1" s="1" t="s">
        <v>2901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7.25" customHeight="1">
      <c r="A2" s="1"/>
      <c r="B2" s="37"/>
      <c r="C2" s="37"/>
      <c r="D2" s="37"/>
      <c r="E2" s="37"/>
      <c r="F2" s="37"/>
      <c r="G2" s="37"/>
      <c r="H2" s="37"/>
      <c r="I2" s="37"/>
      <c r="J2" s="37"/>
    </row>
    <row r="3" spans="2:10" ht="12.75" thickBot="1">
      <c r="B3" s="6"/>
      <c r="C3" s="6"/>
      <c r="D3" s="6"/>
      <c r="E3" s="6"/>
      <c r="F3" s="6"/>
      <c r="G3" s="42"/>
      <c r="H3" s="6"/>
      <c r="I3" s="6"/>
      <c r="J3" s="2246" t="s">
        <v>1298</v>
      </c>
    </row>
    <row r="4" spans="1:10" ht="19.5" customHeight="1">
      <c r="A4" s="2936" t="s">
        <v>1299</v>
      </c>
      <c r="B4" s="3058" t="s">
        <v>1300</v>
      </c>
      <c r="C4" s="3036"/>
      <c r="D4" s="3097"/>
      <c r="E4" s="3424" t="s">
        <v>1301</v>
      </c>
      <c r="F4" s="3425"/>
      <c r="G4" s="3426"/>
      <c r="H4" s="3427" t="s">
        <v>1138</v>
      </c>
      <c r="I4" s="3427" t="s">
        <v>1139</v>
      </c>
      <c r="J4" s="3429" t="s">
        <v>1140</v>
      </c>
    </row>
    <row r="5" spans="1:10" ht="19.5" customHeight="1" thickBot="1">
      <c r="A5" s="3155"/>
      <c r="B5" s="78" t="s">
        <v>1302</v>
      </c>
      <c r="C5" s="330" t="s">
        <v>1303</v>
      </c>
      <c r="D5" s="330" t="s">
        <v>1304</v>
      </c>
      <c r="E5" s="677" t="s">
        <v>1302</v>
      </c>
      <c r="F5" s="677" t="s">
        <v>1305</v>
      </c>
      <c r="G5" s="677" t="s">
        <v>1306</v>
      </c>
      <c r="H5" s="3428"/>
      <c r="I5" s="3428"/>
      <c r="J5" s="3430"/>
    </row>
    <row r="6" spans="1:11" ht="24.75" customHeight="1">
      <c r="A6" s="1417" t="s">
        <v>1307</v>
      </c>
      <c r="B6" s="317">
        <f aca="true" t="shared" si="0" ref="B6:I6">SUM(B7:B20)</f>
        <v>2782</v>
      </c>
      <c r="C6" s="318">
        <f t="shared" si="0"/>
        <v>1442</v>
      </c>
      <c r="D6" s="318">
        <f t="shared" si="0"/>
        <v>1340</v>
      </c>
      <c r="E6" s="318">
        <f t="shared" si="0"/>
        <v>236</v>
      </c>
      <c r="F6" s="318">
        <f>SUM(F7:F20)</f>
        <v>122</v>
      </c>
      <c r="G6" s="318">
        <f t="shared" si="0"/>
        <v>114</v>
      </c>
      <c r="H6" s="318">
        <f t="shared" si="0"/>
        <v>35662</v>
      </c>
      <c r="I6" s="318">
        <f t="shared" si="0"/>
        <v>9687</v>
      </c>
      <c r="J6" s="47">
        <v>13</v>
      </c>
      <c r="K6" s="472"/>
    </row>
    <row r="7" spans="1:10" ht="24.75" customHeight="1">
      <c r="A7" s="1415" t="s">
        <v>1308</v>
      </c>
      <c r="B7" s="218">
        <f>C7+D7</f>
        <v>309</v>
      </c>
      <c r="C7" s="206">
        <v>165</v>
      </c>
      <c r="D7" s="206">
        <v>144</v>
      </c>
      <c r="E7" s="206">
        <f>F7+G7</f>
        <v>22</v>
      </c>
      <c r="F7" s="206">
        <v>15</v>
      </c>
      <c r="G7" s="206">
        <v>7</v>
      </c>
      <c r="H7" s="206">
        <v>4400</v>
      </c>
      <c r="I7" s="206">
        <v>1045</v>
      </c>
      <c r="J7" s="172" t="s">
        <v>1309</v>
      </c>
    </row>
    <row r="8" spans="1:10" ht="24.75" customHeight="1">
      <c r="A8" s="1415" t="s">
        <v>2527</v>
      </c>
      <c r="B8" s="218">
        <f aca="true" t="shared" si="1" ref="B8:B19">C8+D8</f>
        <v>219</v>
      </c>
      <c r="C8" s="206">
        <v>102</v>
      </c>
      <c r="D8" s="206">
        <v>117</v>
      </c>
      <c r="E8" s="206">
        <f aca="true" t="shared" si="2" ref="E8:E19">F8+G8</f>
        <v>18</v>
      </c>
      <c r="F8" s="206">
        <v>9</v>
      </c>
      <c r="G8" s="206">
        <v>9</v>
      </c>
      <c r="H8" s="206">
        <v>3319</v>
      </c>
      <c r="I8" s="206">
        <v>728</v>
      </c>
      <c r="J8" s="172" t="s">
        <v>1309</v>
      </c>
    </row>
    <row r="9" spans="1:10" ht="24.75" customHeight="1">
      <c r="A9" s="1415" t="s">
        <v>2528</v>
      </c>
      <c r="B9" s="218">
        <f t="shared" si="1"/>
        <v>66</v>
      </c>
      <c r="C9" s="206">
        <v>28</v>
      </c>
      <c r="D9" s="206">
        <v>38</v>
      </c>
      <c r="E9" s="206">
        <f t="shared" si="2"/>
        <v>18</v>
      </c>
      <c r="F9" s="206">
        <v>7</v>
      </c>
      <c r="G9" s="206">
        <v>11</v>
      </c>
      <c r="H9" s="206">
        <v>2304</v>
      </c>
      <c r="I9" s="206">
        <v>934</v>
      </c>
      <c r="J9" s="172" t="s">
        <v>1309</v>
      </c>
    </row>
    <row r="10" spans="1:12" ht="24.75" customHeight="1">
      <c r="A10" s="1415" t="s">
        <v>2529</v>
      </c>
      <c r="B10" s="218">
        <f t="shared" si="1"/>
        <v>747</v>
      </c>
      <c r="C10" s="206">
        <v>391</v>
      </c>
      <c r="D10" s="206">
        <v>356</v>
      </c>
      <c r="E10" s="206">
        <f t="shared" si="2"/>
        <v>21</v>
      </c>
      <c r="F10" s="206">
        <v>8</v>
      </c>
      <c r="G10" s="206">
        <v>13</v>
      </c>
      <c r="H10" s="206">
        <v>3059</v>
      </c>
      <c r="I10" s="206">
        <v>1006</v>
      </c>
      <c r="J10" s="172" t="s">
        <v>1310</v>
      </c>
      <c r="L10" s="474"/>
    </row>
    <row r="11" spans="1:10" ht="24.75" customHeight="1">
      <c r="A11" s="1415" t="s">
        <v>2530</v>
      </c>
      <c r="B11" s="218">
        <f t="shared" si="1"/>
        <v>240</v>
      </c>
      <c r="C11" s="206">
        <v>121</v>
      </c>
      <c r="D11" s="206">
        <v>119</v>
      </c>
      <c r="E11" s="206">
        <f t="shared" si="2"/>
        <v>23</v>
      </c>
      <c r="F11" s="206">
        <v>14</v>
      </c>
      <c r="G11" s="206">
        <v>9</v>
      </c>
      <c r="H11" s="206">
        <v>3448</v>
      </c>
      <c r="I11" s="206">
        <v>700</v>
      </c>
      <c r="J11" s="172" t="s">
        <v>1310</v>
      </c>
    </row>
    <row r="12" spans="1:12" ht="24.75" customHeight="1">
      <c r="A12" s="1415" t="s">
        <v>2531</v>
      </c>
      <c r="B12" s="218">
        <f t="shared" si="1"/>
        <v>90</v>
      </c>
      <c r="C12" s="206">
        <v>41</v>
      </c>
      <c r="D12" s="206">
        <v>49</v>
      </c>
      <c r="E12" s="206">
        <f t="shared" si="2"/>
        <v>15</v>
      </c>
      <c r="F12" s="206">
        <v>7</v>
      </c>
      <c r="G12" s="206">
        <v>8</v>
      </c>
      <c r="H12" s="206">
        <v>2396</v>
      </c>
      <c r="I12" s="206">
        <v>662</v>
      </c>
      <c r="J12" s="172" t="s">
        <v>1310</v>
      </c>
      <c r="L12" s="35"/>
    </row>
    <row r="13" spans="1:12" ht="24.75" customHeight="1">
      <c r="A13" s="1416" t="s">
        <v>1311</v>
      </c>
      <c r="B13" s="218">
        <f t="shared" si="1"/>
        <v>30</v>
      </c>
      <c r="C13" s="206">
        <v>20</v>
      </c>
      <c r="D13" s="206">
        <v>10</v>
      </c>
      <c r="E13" s="206">
        <f t="shared" si="2"/>
        <v>12</v>
      </c>
      <c r="F13" s="206">
        <v>6</v>
      </c>
      <c r="G13" s="206">
        <v>6</v>
      </c>
      <c r="H13" s="206">
        <v>1796</v>
      </c>
      <c r="I13" s="206">
        <v>585</v>
      </c>
      <c r="J13" s="172" t="s">
        <v>1310</v>
      </c>
      <c r="L13" s="474"/>
    </row>
    <row r="14" spans="1:10" ht="24.75" customHeight="1">
      <c r="A14" s="1415" t="s">
        <v>1312</v>
      </c>
      <c r="B14" s="218">
        <f t="shared" si="1"/>
        <v>229</v>
      </c>
      <c r="C14" s="206">
        <v>114</v>
      </c>
      <c r="D14" s="206">
        <v>115</v>
      </c>
      <c r="E14" s="206">
        <f t="shared" si="2"/>
        <v>21</v>
      </c>
      <c r="F14" s="206">
        <v>12</v>
      </c>
      <c r="G14" s="207">
        <v>9</v>
      </c>
      <c r="H14" s="206">
        <v>2719</v>
      </c>
      <c r="I14" s="462" t="s">
        <v>3393</v>
      </c>
      <c r="J14" s="172" t="s">
        <v>1310</v>
      </c>
    </row>
    <row r="15" spans="1:10" ht="24.75" customHeight="1">
      <c r="A15" s="1415" t="s">
        <v>2525</v>
      </c>
      <c r="B15" s="218">
        <f t="shared" si="1"/>
        <v>111</v>
      </c>
      <c r="C15" s="206">
        <v>56</v>
      </c>
      <c r="D15" s="206">
        <v>55</v>
      </c>
      <c r="E15" s="206">
        <f t="shared" si="2"/>
        <v>16</v>
      </c>
      <c r="F15" s="206">
        <v>7</v>
      </c>
      <c r="G15" s="207">
        <v>9</v>
      </c>
      <c r="H15" s="206">
        <v>2632</v>
      </c>
      <c r="I15" s="206">
        <v>400</v>
      </c>
      <c r="J15" s="172" t="s">
        <v>1310</v>
      </c>
    </row>
    <row r="16" spans="1:10" ht="24.75" customHeight="1">
      <c r="A16" s="1415" t="s">
        <v>2532</v>
      </c>
      <c r="B16" s="218">
        <f t="shared" si="1"/>
        <v>497</v>
      </c>
      <c r="C16" s="206">
        <v>271</v>
      </c>
      <c r="D16" s="206">
        <v>226</v>
      </c>
      <c r="E16" s="206">
        <f t="shared" si="2"/>
        <v>27</v>
      </c>
      <c r="F16" s="206">
        <v>18</v>
      </c>
      <c r="G16" s="207">
        <v>9</v>
      </c>
      <c r="H16" s="206">
        <v>3799</v>
      </c>
      <c r="I16" s="206">
        <v>1358</v>
      </c>
      <c r="J16" s="172" t="s">
        <v>1309</v>
      </c>
    </row>
    <row r="17" spans="1:10" ht="24.75" customHeight="1">
      <c r="A17" s="1415" t="s">
        <v>2526</v>
      </c>
      <c r="B17" s="218">
        <f t="shared" si="1"/>
        <v>226</v>
      </c>
      <c r="C17" s="206">
        <v>122</v>
      </c>
      <c r="D17" s="206">
        <v>104</v>
      </c>
      <c r="E17" s="206">
        <f t="shared" si="2"/>
        <v>22</v>
      </c>
      <c r="F17" s="206">
        <v>12</v>
      </c>
      <c r="G17" s="207">
        <v>10</v>
      </c>
      <c r="H17" s="206">
        <v>3531</v>
      </c>
      <c r="I17" s="206">
        <v>1131</v>
      </c>
      <c r="J17" s="172" t="s">
        <v>1309</v>
      </c>
    </row>
    <row r="18" spans="1:10" ht="24.75" customHeight="1">
      <c r="A18" s="1415" t="s">
        <v>1313</v>
      </c>
      <c r="B18" s="218">
        <f t="shared" si="1"/>
        <v>14</v>
      </c>
      <c r="C18" s="206">
        <v>9</v>
      </c>
      <c r="D18" s="206">
        <v>5</v>
      </c>
      <c r="E18" s="206">
        <f t="shared" si="2"/>
        <v>10</v>
      </c>
      <c r="F18" s="206">
        <v>5</v>
      </c>
      <c r="G18" s="207">
        <v>5</v>
      </c>
      <c r="H18" s="206">
        <v>959</v>
      </c>
      <c r="I18" s="206">
        <v>436</v>
      </c>
      <c r="J18" s="172" t="s">
        <v>1309</v>
      </c>
    </row>
    <row r="19" spans="1:10" ht="24.75" customHeight="1">
      <c r="A19" s="1415" t="s">
        <v>1314</v>
      </c>
      <c r="B19" s="218">
        <f t="shared" si="1"/>
        <v>4</v>
      </c>
      <c r="C19" s="206">
        <v>2</v>
      </c>
      <c r="D19" s="206">
        <v>2</v>
      </c>
      <c r="E19" s="206">
        <f t="shared" si="2"/>
        <v>11</v>
      </c>
      <c r="F19" s="206">
        <v>2</v>
      </c>
      <c r="G19" s="207">
        <v>9</v>
      </c>
      <c r="H19" s="206">
        <v>1300</v>
      </c>
      <c r="I19" s="206">
        <v>702</v>
      </c>
      <c r="J19" s="172" t="s">
        <v>1309</v>
      </c>
    </row>
    <row r="20" spans="1:10" ht="24.75" customHeight="1" thickBot="1">
      <c r="A20" s="75" t="s">
        <v>2533</v>
      </c>
      <c r="B20" s="3422" t="s">
        <v>1315</v>
      </c>
      <c r="C20" s="3423"/>
      <c r="D20" s="3423"/>
      <c r="E20" s="3423"/>
      <c r="F20" s="3423"/>
      <c r="G20" s="3423"/>
      <c r="H20" s="3423"/>
      <c r="I20" s="3423"/>
      <c r="J20" s="3423"/>
    </row>
    <row r="21" spans="1:10" ht="15" customHeight="1">
      <c r="A21" s="34" t="s">
        <v>3355</v>
      </c>
      <c r="I21" s="30"/>
      <c r="J21" s="6"/>
    </row>
    <row r="22" spans="1:10" ht="15" customHeight="1">
      <c r="A22" s="34" t="s">
        <v>3033</v>
      </c>
      <c r="J22" s="6" t="s">
        <v>3032</v>
      </c>
    </row>
    <row r="23" ht="12">
      <c r="J23" s="6"/>
    </row>
  </sheetData>
  <sheetProtection/>
  <mergeCells count="7">
    <mergeCell ref="B20:J20"/>
    <mergeCell ref="A4:A5"/>
    <mergeCell ref="B4:D4"/>
    <mergeCell ref="E4:G4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2"/>
  <sheetViews>
    <sheetView showGridLines="0" zoomScalePageLayoutView="0" workbookViewId="0" topLeftCell="A1">
      <selection activeCell="D43" sqref="D43"/>
    </sheetView>
  </sheetViews>
  <sheetFormatPr defaultColWidth="6.625" defaultRowHeight="17.25" customHeight="1"/>
  <cols>
    <col min="1" max="1" width="6.625" style="761" customWidth="1"/>
    <col min="2" max="2" width="15.625" style="764" customWidth="1"/>
    <col min="3" max="7" width="10.625" style="761" customWidth="1"/>
    <col min="8" max="8" width="10.625" style="764" customWidth="1"/>
    <col min="9" max="16384" width="6.625" style="761" customWidth="1"/>
  </cols>
  <sheetData>
    <row r="1" spans="2:8" ht="19.5" customHeight="1">
      <c r="B1" s="865" t="s">
        <v>2938</v>
      </c>
      <c r="C1" s="917"/>
      <c r="D1" s="917"/>
      <c r="E1" s="917"/>
      <c r="F1" s="917"/>
      <c r="G1" s="917"/>
      <c r="H1" s="917"/>
    </row>
    <row r="2" spans="3:8" ht="17.25" customHeight="1" thickBot="1">
      <c r="C2" s="720"/>
      <c r="D2" s="720"/>
      <c r="E2" s="720"/>
      <c r="F2" s="720"/>
      <c r="G2" s="720"/>
      <c r="H2" s="720" t="s">
        <v>1791</v>
      </c>
    </row>
    <row r="3" spans="2:8" ht="18" customHeight="1">
      <c r="B3" s="2613" t="s">
        <v>1792</v>
      </c>
      <c r="C3" s="2615" t="s">
        <v>1793</v>
      </c>
      <c r="D3" s="2600"/>
      <c r="E3" s="2616"/>
      <c r="F3" s="2617" t="s">
        <v>1794</v>
      </c>
      <c r="G3" s="2600"/>
      <c r="H3" s="2616"/>
    </row>
    <row r="4" spans="2:8" ht="18" customHeight="1" thickBot="1">
      <c r="B4" s="2614"/>
      <c r="C4" s="919" t="s">
        <v>1795</v>
      </c>
      <c r="D4" s="920" t="s">
        <v>1796</v>
      </c>
      <c r="E4" s="996" t="s">
        <v>1797</v>
      </c>
      <c r="F4" s="920" t="s">
        <v>1795</v>
      </c>
      <c r="G4" s="920" t="s">
        <v>1796</v>
      </c>
      <c r="H4" s="996" t="s">
        <v>1797</v>
      </c>
    </row>
    <row r="5" spans="2:8" ht="18" customHeight="1">
      <c r="B5" s="921" t="s">
        <v>1798</v>
      </c>
      <c r="C5" s="939">
        <f>D5+E5</f>
        <v>55754</v>
      </c>
      <c r="D5" s="940">
        <f>SUM(D6:D27)</f>
        <v>26718</v>
      </c>
      <c r="E5" s="940">
        <f>SUM(E6:E27)</f>
        <v>29036</v>
      </c>
      <c r="F5" s="2190">
        <f>G5+H5</f>
        <v>53000</v>
      </c>
      <c r="G5" s="940">
        <f>SUM(G6:G27)</f>
        <v>25358</v>
      </c>
      <c r="H5" s="940">
        <f>SUM(H6:H27)</f>
        <v>27642</v>
      </c>
    </row>
    <row r="6" spans="2:9" ht="18" customHeight="1">
      <c r="B6" s="769" t="s">
        <v>1799</v>
      </c>
      <c r="C6" s="923">
        <f aca="true" t="shared" si="0" ref="C6:C27">D6+E6</f>
        <v>2099</v>
      </c>
      <c r="D6" s="924">
        <v>1098</v>
      </c>
      <c r="E6" s="924">
        <v>1001</v>
      </c>
      <c r="F6" s="1130">
        <f aca="true" t="shared" si="1" ref="F6:F27">G6+H6</f>
        <v>1706</v>
      </c>
      <c r="G6" s="924">
        <v>862</v>
      </c>
      <c r="H6" s="924">
        <v>844</v>
      </c>
      <c r="I6" s="925"/>
    </row>
    <row r="7" spans="2:8" ht="18" customHeight="1">
      <c r="B7" s="769" t="s">
        <v>1800</v>
      </c>
      <c r="C7" s="923">
        <f t="shared" si="0"/>
        <v>2366</v>
      </c>
      <c r="D7" s="924">
        <v>1229</v>
      </c>
      <c r="E7" s="924">
        <v>1137</v>
      </c>
      <c r="F7" s="1130">
        <f t="shared" si="1"/>
        <v>2214</v>
      </c>
      <c r="G7" s="924">
        <v>1157</v>
      </c>
      <c r="H7" s="924">
        <v>1057</v>
      </c>
    </row>
    <row r="8" spans="2:8" ht="18" customHeight="1">
      <c r="B8" s="769" t="s">
        <v>1801</v>
      </c>
      <c r="C8" s="923">
        <f t="shared" si="0"/>
        <v>2527</v>
      </c>
      <c r="D8" s="924">
        <v>1281</v>
      </c>
      <c r="E8" s="924">
        <v>1246</v>
      </c>
      <c r="F8" s="1130">
        <f t="shared" si="1"/>
        <v>2402</v>
      </c>
      <c r="G8" s="924">
        <v>1262</v>
      </c>
      <c r="H8" s="924">
        <v>1140</v>
      </c>
    </row>
    <row r="9" spans="2:8" ht="18" customHeight="1">
      <c r="B9" s="769" t="s">
        <v>1802</v>
      </c>
      <c r="C9" s="923">
        <f t="shared" si="0"/>
        <v>2965</v>
      </c>
      <c r="D9" s="924">
        <v>1574</v>
      </c>
      <c r="E9" s="924">
        <v>1391</v>
      </c>
      <c r="F9" s="1130">
        <f t="shared" si="1"/>
        <v>2451</v>
      </c>
      <c r="G9" s="924">
        <v>1283</v>
      </c>
      <c r="H9" s="924">
        <v>1168</v>
      </c>
    </row>
    <row r="10" spans="2:8" ht="18" customHeight="1">
      <c r="B10" s="769" t="s">
        <v>1803</v>
      </c>
      <c r="C10" s="923">
        <f t="shared" si="0"/>
        <v>3112</v>
      </c>
      <c r="D10" s="924">
        <v>1613</v>
      </c>
      <c r="E10" s="924">
        <v>1499</v>
      </c>
      <c r="F10" s="1130">
        <v>2280</v>
      </c>
      <c r="G10" s="926">
        <v>1118</v>
      </c>
      <c r="H10" s="924">
        <v>1162</v>
      </c>
    </row>
    <row r="11" spans="2:8" ht="18" customHeight="1">
      <c r="B11" s="769" t="s">
        <v>1804</v>
      </c>
      <c r="C11" s="923">
        <f t="shared" si="0"/>
        <v>2962</v>
      </c>
      <c r="D11" s="924">
        <v>1497</v>
      </c>
      <c r="E11" s="924">
        <v>1465</v>
      </c>
      <c r="F11" s="1130">
        <v>2412</v>
      </c>
      <c r="G11" s="924">
        <v>1219</v>
      </c>
      <c r="H11" s="926">
        <v>1193</v>
      </c>
    </row>
    <row r="12" spans="2:8" ht="18" customHeight="1">
      <c r="B12" s="769" t="s">
        <v>1805</v>
      </c>
      <c r="C12" s="923">
        <f t="shared" si="0"/>
        <v>3371</v>
      </c>
      <c r="D12" s="924">
        <v>1685</v>
      </c>
      <c r="E12" s="924">
        <v>1686</v>
      </c>
      <c r="F12" s="1130">
        <v>2643</v>
      </c>
      <c r="G12" s="924">
        <v>1313</v>
      </c>
      <c r="H12" s="924">
        <v>1330</v>
      </c>
    </row>
    <row r="13" spans="2:8" ht="18" customHeight="1">
      <c r="B13" s="769" t="s">
        <v>1806</v>
      </c>
      <c r="C13" s="923">
        <f t="shared" si="0"/>
        <v>2980</v>
      </c>
      <c r="D13" s="924">
        <v>1442</v>
      </c>
      <c r="E13" s="924">
        <v>1538</v>
      </c>
      <c r="F13" s="1130">
        <v>3357</v>
      </c>
      <c r="G13" s="924">
        <v>1688</v>
      </c>
      <c r="H13" s="924">
        <v>1669</v>
      </c>
    </row>
    <row r="14" spans="2:8" ht="18" customHeight="1">
      <c r="B14" s="769" t="s">
        <v>1807</v>
      </c>
      <c r="C14" s="923">
        <f t="shared" si="0"/>
        <v>2995</v>
      </c>
      <c r="D14" s="924">
        <v>1446</v>
      </c>
      <c r="E14" s="924">
        <v>1549</v>
      </c>
      <c r="F14" s="1130">
        <v>2939</v>
      </c>
      <c r="G14" s="924">
        <v>1427</v>
      </c>
      <c r="H14" s="924">
        <v>1512</v>
      </c>
    </row>
    <row r="15" spans="2:8" ht="18" customHeight="1">
      <c r="B15" s="769" t="s">
        <v>1808</v>
      </c>
      <c r="C15" s="923">
        <f t="shared" si="0"/>
        <v>3350</v>
      </c>
      <c r="D15" s="924">
        <v>1672</v>
      </c>
      <c r="E15" s="924">
        <v>1678</v>
      </c>
      <c r="F15" s="1130">
        <f t="shared" si="1"/>
        <v>2984</v>
      </c>
      <c r="G15" s="924">
        <v>1451</v>
      </c>
      <c r="H15" s="924">
        <v>1533</v>
      </c>
    </row>
    <row r="16" spans="2:8" ht="18" customHeight="1">
      <c r="B16" s="769" t="s">
        <v>1809</v>
      </c>
      <c r="C16" s="923">
        <f t="shared" si="0"/>
        <v>3876</v>
      </c>
      <c r="D16" s="924">
        <v>1893</v>
      </c>
      <c r="E16" s="924">
        <v>1983</v>
      </c>
      <c r="F16" s="1130">
        <f t="shared" si="1"/>
        <v>3334</v>
      </c>
      <c r="G16" s="924">
        <v>1652</v>
      </c>
      <c r="H16" s="924">
        <v>1682</v>
      </c>
    </row>
    <row r="17" spans="2:8" ht="18" customHeight="1">
      <c r="B17" s="769" t="s">
        <v>1810</v>
      </c>
      <c r="C17" s="923">
        <f t="shared" si="0"/>
        <v>4811</v>
      </c>
      <c r="D17" s="924">
        <v>2404</v>
      </c>
      <c r="E17" s="924">
        <v>2407</v>
      </c>
      <c r="F17" s="1130">
        <f t="shared" si="1"/>
        <v>3833</v>
      </c>
      <c r="G17" s="924">
        <v>1878</v>
      </c>
      <c r="H17" s="924">
        <v>1955</v>
      </c>
    </row>
    <row r="18" spans="2:8" ht="18" customHeight="1">
      <c r="B18" s="769" t="s">
        <v>1811</v>
      </c>
      <c r="C18" s="923">
        <f t="shared" si="0"/>
        <v>3801</v>
      </c>
      <c r="D18" s="924">
        <v>1777</v>
      </c>
      <c r="E18" s="924">
        <v>2024</v>
      </c>
      <c r="F18" s="1130">
        <f t="shared" si="1"/>
        <v>4747</v>
      </c>
      <c r="G18" s="924">
        <v>2370</v>
      </c>
      <c r="H18" s="924">
        <v>2377</v>
      </c>
    </row>
    <row r="19" spans="2:8" ht="18" customHeight="1">
      <c r="B19" s="769" t="s">
        <v>1812</v>
      </c>
      <c r="C19" s="923">
        <f t="shared" si="0"/>
        <v>3593</v>
      </c>
      <c r="D19" s="924">
        <v>1721</v>
      </c>
      <c r="E19" s="924">
        <v>1872</v>
      </c>
      <c r="F19" s="1130">
        <f t="shared" si="1"/>
        <v>3703</v>
      </c>
      <c r="G19" s="924">
        <v>1719</v>
      </c>
      <c r="H19" s="924">
        <v>1984</v>
      </c>
    </row>
    <row r="20" spans="2:8" ht="18" customHeight="1">
      <c r="B20" s="769" t="s">
        <v>1813</v>
      </c>
      <c r="C20" s="923">
        <f t="shared" si="0"/>
        <v>3566</v>
      </c>
      <c r="D20" s="924">
        <v>1618</v>
      </c>
      <c r="E20" s="924">
        <v>1948</v>
      </c>
      <c r="F20" s="1130">
        <f t="shared" si="1"/>
        <v>3334</v>
      </c>
      <c r="G20" s="924">
        <v>1553</v>
      </c>
      <c r="H20" s="924">
        <v>1781</v>
      </c>
    </row>
    <row r="21" spans="2:8" ht="18" customHeight="1">
      <c r="B21" s="769" t="s">
        <v>1814</v>
      </c>
      <c r="C21" s="923">
        <f t="shared" si="0"/>
        <v>3151</v>
      </c>
      <c r="D21" s="924">
        <v>1333</v>
      </c>
      <c r="E21" s="924">
        <v>1818</v>
      </c>
      <c r="F21" s="1130">
        <f t="shared" si="1"/>
        <v>3229</v>
      </c>
      <c r="G21" s="670">
        <v>1407</v>
      </c>
      <c r="H21" s="924">
        <v>1822</v>
      </c>
    </row>
    <row r="22" spans="2:8" ht="18" customHeight="1">
      <c r="B22" s="769" t="s">
        <v>1815</v>
      </c>
      <c r="C22" s="923">
        <f t="shared" si="0"/>
        <v>2146</v>
      </c>
      <c r="D22" s="924">
        <v>824</v>
      </c>
      <c r="E22" s="924">
        <v>1322</v>
      </c>
      <c r="F22" s="1130">
        <f t="shared" si="1"/>
        <v>2644</v>
      </c>
      <c r="G22" s="924">
        <v>1039</v>
      </c>
      <c r="H22" s="924">
        <v>1605</v>
      </c>
    </row>
    <row r="23" spans="2:8" ht="18" customHeight="1">
      <c r="B23" s="769" t="s">
        <v>1816</v>
      </c>
      <c r="C23" s="923">
        <f t="shared" si="0"/>
        <v>1247</v>
      </c>
      <c r="D23" s="924">
        <v>414</v>
      </c>
      <c r="E23" s="924">
        <v>833</v>
      </c>
      <c r="F23" s="1130">
        <f t="shared" si="1"/>
        <v>1558</v>
      </c>
      <c r="G23" s="924">
        <v>514</v>
      </c>
      <c r="H23" s="924">
        <v>1044</v>
      </c>
    </row>
    <row r="24" spans="2:8" ht="18" customHeight="1">
      <c r="B24" s="769" t="s">
        <v>1817</v>
      </c>
      <c r="C24" s="923">
        <f t="shared" si="0"/>
        <v>621</v>
      </c>
      <c r="D24" s="924">
        <v>153</v>
      </c>
      <c r="E24" s="924">
        <v>468</v>
      </c>
      <c r="F24" s="1130">
        <f t="shared" si="1"/>
        <v>665</v>
      </c>
      <c r="G24" s="924">
        <v>187</v>
      </c>
      <c r="H24" s="924">
        <v>478</v>
      </c>
    </row>
    <row r="25" spans="2:8" ht="18" customHeight="1">
      <c r="B25" s="769" t="s">
        <v>1818</v>
      </c>
      <c r="C25" s="923">
        <f t="shared" si="0"/>
        <v>173</v>
      </c>
      <c r="D25" s="924">
        <v>29</v>
      </c>
      <c r="E25" s="924">
        <v>144</v>
      </c>
      <c r="F25" s="1130">
        <f t="shared" si="1"/>
        <v>226</v>
      </c>
      <c r="G25" s="924">
        <v>42</v>
      </c>
      <c r="H25" s="924">
        <v>184</v>
      </c>
    </row>
    <row r="26" spans="2:8" ht="18" customHeight="1">
      <c r="B26" s="769" t="s">
        <v>1819</v>
      </c>
      <c r="C26" s="923">
        <f t="shared" si="0"/>
        <v>19</v>
      </c>
      <c r="D26" s="758">
        <v>4</v>
      </c>
      <c r="E26" s="924">
        <v>15</v>
      </c>
      <c r="F26" s="1130">
        <f t="shared" si="1"/>
        <v>20</v>
      </c>
      <c r="G26" s="924">
        <v>2</v>
      </c>
      <c r="H26" s="924">
        <v>18</v>
      </c>
    </row>
    <row r="27" spans="2:8" ht="18" customHeight="1">
      <c r="B27" s="769" t="s">
        <v>1820</v>
      </c>
      <c r="C27" s="923">
        <f t="shared" si="0"/>
        <v>23</v>
      </c>
      <c r="D27" s="924">
        <v>11</v>
      </c>
      <c r="E27" s="924">
        <v>12</v>
      </c>
      <c r="F27" s="1130">
        <f t="shared" si="1"/>
        <v>319</v>
      </c>
      <c r="G27" s="758">
        <v>215</v>
      </c>
      <c r="H27" s="758">
        <v>104</v>
      </c>
    </row>
    <row r="28" spans="2:8" ht="18" customHeight="1">
      <c r="B28" s="769"/>
      <c r="C28" s="927"/>
      <c r="D28" s="788"/>
      <c r="E28" s="788"/>
      <c r="F28" s="1131"/>
      <c r="G28" s="918"/>
      <c r="H28" s="918"/>
    </row>
    <row r="29" spans="2:8" ht="18" customHeight="1">
      <c r="B29" s="928" t="s">
        <v>1821</v>
      </c>
      <c r="C29" s="929"/>
      <c r="D29" s="930"/>
      <c r="E29" s="930"/>
      <c r="F29" s="1132"/>
      <c r="G29" s="930"/>
      <c r="H29" s="928"/>
    </row>
    <row r="30" spans="2:8" ht="18" customHeight="1">
      <c r="B30" s="769" t="s">
        <v>1822</v>
      </c>
      <c r="C30" s="923">
        <f aca="true" t="shared" si="2" ref="C30:H30">SUM(C6:C8)</f>
        <v>6992</v>
      </c>
      <c r="D30" s="924">
        <f t="shared" si="2"/>
        <v>3608</v>
      </c>
      <c r="E30" s="924">
        <f t="shared" si="2"/>
        <v>3384</v>
      </c>
      <c r="F30" s="1130">
        <f t="shared" si="2"/>
        <v>6322</v>
      </c>
      <c r="G30" s="924">
        <f t="shared" si="2"/>
        <v>3281</v>
      </c>
      <c r="H30" s="924">
        <f t="shared" si="2"/>
        <v>3041</v>
      </c>
    </row>
    <row r="31" spans="2:8" ht="18" customHeight="1">
      <c r="B31" s="769" t="s">
        <v>1823</v>
      </c>
      <c r="C31" s="923">
        <f aca="true" t="shared" si="3" ref="C31:H31">SUM(C9:C18)</f>
        <v>34223</v>
      </c>
      <c r="D31" s="924">
        <f t="shared" si="3"/>
        <v>17003</v>
      </c>
      <c r="E31" s="924">
        <f t="shared" si="3"/>
        <v>17220</v>
      </c>
      <c r="F31" s="1130">
        <f t="shared" si="3"/>
        <v>30980</v>
      </c>
      <c r="G31" s="924">
        <f t="shared" si="3"/>
        <v>15399</v>
      </c>
      <c r="H31" s="924">
        <f t="shared" si="3"/>
        <v>15581</v>
      </c>
    </row>
    <row r="32" spans="2:10" ht="18" customHeight="1">
      <c r="B32" s="769" t="s">
        <v>1824</v>
      </c>
      <c r="C32" s="923">
        <f aca="true" t="shared" si="4" ref="C32:H32">SUM(C19:C26)</f>
        <v>14516</v>
      </c>
      <c r="D32" s="924">
        <f t="shared" si="4"/>
        <v>6096</v>
      </c>
      <c r="E32" s="924">
        <f t="shared" si="4"/>
        <v>8420</v>
      </c>
      <c r="F32" s="1130">
        <f t="shared" si="4"/>
        <v>15379</v>
      </c>
      <c r="G32" s="924">
        <f t="shared" si="4"/>
        <v>6463</v>
      </c>
      <c r="H32" s="924">
        <f t="shared" si="4"/>
        <v>8916</v>
      </c>
      <c r="J32" s="678"/>
    </row>
    <row r="33" spans="2:8" ht="18" customHeight="1">
      <c r="B33" s="769" t="s">
        <v>1825</v>
      </c>
      <c r="C33" s="923">
        <f aca="true" t="shared" si="5" ref="C33:H33">C27</f>
        <v>23</v>
      </c>
      <c r="D33" s="924">
        <f t="shared" si="5"/>
        <v>11</v>
      </c>
      <c r="E33" s="924">
        <f t="shared" si="5"/>
        <v>12</v>
      </c>
      <c r="F33" s="1130">
        <f t="shared" si="5"/>
        <v>319</v>
      </c>
      <c r="G33" s="758">
        <f t="shared" si="5"/>
        <v>215</v>
      </c>
      <c r="H33" s="758">
        <f t="shared" si="5"/>
        <v>104</v>
      </c>
    </row>
    <row r="34" spans="2:8" ht="18" customHeight="1">
      <c r="B34" s="769"/>
      <c r="C34" s="927"/>
      <c r="D34" s="788"/>
      <c r="E34" s="788"/>
      <c r="F34" s="1133"/>
      <c r="G34" s="788"/>
      <c r="H34" s="788"/>
    </row>
    <row r="35" spans="2:8" ht="18" customHeight="1">
      <c r="B35" s="928" t="s">
        <v>1826</v>
      </c>
      <c r="C35" s="929"/>
      <c r="D35" s="930"/>
      <c r="E35" s="930"/>
      <c r="F35" s="1132"/>
      <c r="G35" s="930"/>
      <c r="H35" s="928"/>
    </row>
    <row r="36" spans="2:8" ht="18" customHeight="1">
      <c r="B36" s="769" t="s">
        <v>1822</v>
      </c>
      <c r="C36" s="931">
        <f aca="true" t="shared" si="6" ref="C36:H36">C30/C5*100</f>
        <v>12.540804247228898</v>
      </c>
      <c r="D36" s="880">
        <f t="shared" si="6"/>
        <v>13.504004790777751</v>
      </c>
      <c r="E36" s="880">
        <f t="shared" si="6"/>
        <v>11.654497864719659</v>
      </c>
      <c r="F36" s="1134">
        <f t="shared" si="6"/>
        <v>11.928301886792452</v>
      </c>
      <c r="G36" s="880">
        <f t="shared" si="6"/>
        <v>12.938717564476693</v>
      </c>
      <c r="H36" s="880">
        <f t="shared" si="6"/>
        <v>11.001374719629549</v>
      </c>
    </row>
    <row r="37" spans="2:8" ht="18" customHeight="1">
      <c r="B37" s="769" t="s">
        <v>1823</v>
      </c>
      <c r="C37" s="931">
        <f aca="true" t="shared" si="7" ref="C37:H37">C31/C5*100</f>
        <v>61.382142985256664</v>
      </c>
      <c r="D37" s="880">
        <f t="shared" si="7"/>
        <v>63.63874541507598</v>
      </c>
      <c r="E37" s="880">
        <f t="shared" si="7"/>
        <v>59.30568948891032</v>
      </c>
      <c r="F37" s="1134">
        <f t="shared" si="7"/>
        <v>58.45283018867925</v>
      </c>
      <c r="G37" s="880">
        <f t="shared" si="7"/>
        <v>60.72639798091332</v>
      </c>
      <c r="H37" s="880">
        <f t="shared" si="7"/>
        <v>56.36712249475436</v>
      </c>
    </row>
    <row r="38" spans="2:8" ht="18" customHeight="1">
      <c r="B38" s="769" t="s">
        <v>1824</v>
      </c>
      <c r="C38" s="931">
        <f aca="true" t="shared" si="8" ref="C38:H38">C32/C5*100</f>
        <v>26.035800121964343</v>
      </c>
      <c r="D38" s="880">
        <f t="shared" si="8"/>
        <v>22.816079047832922</v>
      </c>
      <c r="E38" s="880">
        <f t="shared" si="8"/>
        <v>28.998484639757542</v>
      </c>
      <c r="F38" s="1134">
        <f t="shared" si="8"/>
        <v>29.016981132075472</v>
      </c>
      <c r="G38" s="880">
        <f t="shared" si="8"/>
        <v>25.4870257906775</v>
      </c>
      <c r="H38" s="880">
        <f t="shared" si="8"/>
        <v>32.25526372910788</v>
      </c>
    </row>
    <row r="39" spans="2:8" ht="18" customHeight="1">
      <c r="B39" s="932" t="s">
        <v>1825</v>
      </c>
      <c r="C39" s="931">
        <f aca="true" t="shared" si="9" ref="C39:H39">C33/C5*100</f>
        <v>0.041252645550095064</v>
      </c>
      <c r="D39" s="880">
        <f t="shared" si="9"/>
        <v>0.04117074631334681</v>
      </c>
      <c r="E39" s="880">
        <f t="shared" si="9"/>
        <v>0.04132800661248106</v>
      </c>
      <c r="F39" s="1134">
        <f t="shared" si="9"/>
        <v>0.6018867924528302</v>
      </c>
      <c r="G39" s="880">
        <f t="shared" si="9"/>
        <v>0.8478586639324868</v>
      </c>
      <c r="H39" s="880">
        <f t="shared" si="9"/>
        <v>0.37623905650821216</v>
      </c>
    </row>
    <row r="40" spans="2:8" ht="18" customHeight="1" thickBot="1">
      <c r="B40" s="933"/>
      <c r="C40" s="886"/>
      <c r="D40" s="886"/>
      <c r="E40" s="886"/>
      <c r="F40" s="1135"/>
      <c r="G40" s="886"/>
      <c r="H40" s="886"/>
    </row>
    <row r="41" spans="2:8" ht="18" customHeight="1">
      <c r="B41" s="717" t="s">
        <v>3297</v>
      </c>
      <c r="C41" s="934"/>
      <c r="D41" s="934"/>
      <c r="E41" s="934"/>
      <c r="F41" s="934"/>
      <c r="G41" s="934"/>
      <c r="H41" s="720"/>
    </row>
    <row r="42" spans="2:8" ht="17.25" customHeight="1">
      <c r="B42" s="717"/>
      <c r="H42" s="687" t="s">
        <v>3298</v>
      </c>
    </row>
  </sheetData>
  <sheetProtection/>
  <mergeCells count="3">
    <mergeCell ref="B3:B4"/>
    <mergeCell ref="C3:E3"/>
    <mergeCell ref="F3:H3"/>
  </mergeCells>
  <printOptions/>
  <pageMargins left="0.5905511811023623" right="0.5905511811023623" top="1.1811023622047245" bottom="0.5905511811023623" header="0.3937007874015748" footer="0.5118110236220472"/>
  <pageSetup horizontalDpi="600" verticalDpi="600" orientation="portrait" paperSize="9" r:id="rId1"/>
  <headerFooter alignWithMargins="0">
    <oddFooter>&amp;C-9-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4">
      <selection activeCell="A30" sqref="A30"/>
    </sheetView>
  </sheetViews>
  <sheetFormatPr defaultColWidth="9.00390625" defaultRowHeight="13.5"/>
  <cols>
    <col min="1" max="1" width="12.625" style="0" customWidth="1"/>
    <col min="2" max="13" width="8.50390625" style="0" customWidth="1"/>
  </cols>
  <sheetData>
    <row r="1" spans="1:12" ht="17.25">
      <c r="A1" s="1" t="s">
        <v>2902</v>
      </c>
      <c r="B1" s="37"/>
      <c r="C1" s="37"/>
      <c r="D1" s="37"/>
      <c r="E1" s="37"/>
      <c r="F1" s="37"/>
      <c r="G1" s="37"/>
      <c r="H1" s="37"/>
      <c r="I1" s="37"/>
      <c r="J1" s="37"/>
      <c r="K1" s="3"/>
      <c r="L1" s="3"/>
    </row>
    <row r="2" spans="1:12" ht="17.25">
      <c r="A2" s="1"/>
      <c r="B2" s="37"/>
      <c r="C2" s="37"/>
      <c r="D2" s="37"/>
      <c r="E2" s="37"/>
      <c r="F2" s="37"/>
      <c r="G2" s="37"/>
      <c r="H2" s="37"/>
      <c r="I2" s="37"/>
      <c r="J2" s="37"/>
      <c r="K2" s="3"/>
      <c r="L2" s="3"/>
    </row>
    <row r="3" spans="1:12" ht="14.25" thickBot="1">
      <c r="A3" s="34"/>
      <c r="B3" s="6"/>
      <c r="C3" s="6"/>
      <c r="D3" s="6"/>
      <c r="E3" s="6"/>
      <c r="F3" s="6"/>
      <c r="G3" s="42"/>
      <c r="H3" s="6"/>
      <c r="I3" s="6"/>
      <c r="J3" s="2246" t="s">
        <v>1134</v>
      </c>
      <c r="K3" s="3"/>
      <c r="L3" s="3"/>
    </row>
    <row r="4" spans="1:12" ht="24.75" customHeight="1">
      <c r="A4" s="2936" t="s">
        <v>1135</v>
      </c>
      <c r="B4" s="3058" t="s">
        <v>1136</v>
      </c>
      <c r="C4" s="3036"/>
      <c r="D4" s="3097"/>
      <c r="E4" s="3424" t="s">
        <v>1137</v>
      </c>
      <c r="F4" s="3425"/>
      <c r="G4" s="3426"/>
      <c r="H4" s="3427" t="s">
        <v>1138</v>
      </c>
      <c r="I4" s="3432" t="s">
        <v>1139</v>
      </c>
      <c r="J4" s="3429" t="s">
        <v>1140</v>
      </c>
      <c r="K4" s="3"/>
      <c r="L4" s="3"/>
    </row>
    <row r="5" spans="1:12" ht="24.75" customHeight="1" thickBot="1">
      <c r="A5" s="3155"/>
      <c r="B5" s="383" t="s">
        <v>1141</v>
      </c>
      <c r="C5" s="330" t="s">
        <v>1142</v>
      </c>
      <c r="D5" s="330" t="s">
        <v>1143</v>
      </c>
      <c r="E5" s="677" t="s">
        <v>1144</v>
      </c>
      <c r="F5" s="677" t="s">
        <v>1145</v>
      </c>
      <c r="G5" s="677" t="s">
        <v>1146</v>
      </c>
      <c r="H5" s="3428"/>
      <c r="I5" s="3428"/>
      <c r="J5" s="3430"/>
      <c r="K5" s="3"/>
      <c r="L5" s="3"/>
    </row>
    <row r="6" spans="1:12" ht="24.75" customHeight="1">
      <c r="A6" s="152" t="s">
        <v>1147</v>
      </c>
      <c r="B6" s="2301">
        <f aca="true" t="shared" si="0" ref="B6:I6">SUM(B7:B12)</f>
        <v>1322</v>
      </c>
      <c r="C6" s="1663">
        <f t="shared" si="0"/>
        <v>713</v>
      </c>
      <c r="D6" s="1663">
        <f t="shared" si="0"/>
        <v>609</v>
      </c>
      <c r="E6" s="1663">
        <f t="shared" si="0"/>
        <v>156</v>
      </c>
      <c r="F6" s="1663">
        <f t="shared" si="0"/>
        <v>53</v>
      </c>
      <c r="G6" s="1663">
        <f t="shared" si="0"/>
        <v>103</v>
      </c>
      <c r="H6" s="2303">
        <f t="shared" si="0"/>
        <v>25287</v>
      </c>
      <c r="I6" s="1663">
        <f t="shared" si="0"/>
        <v>8474</v>
      </c>
      <c r="J6" s="2302">
        <v>5</v>
      </c>
      <c r="K6" s="472"/>
      <c r="L6" s="3"/>
    </row>
    <row r="7" spans="1:12" ht="24.75" customHeight="1">
      <c r="A7" s="1419" t="s">
        <v>1148</v>
      </c>
      <c r="B7" s="218">
        <f aca="true" t="shared" si="1" ref="B7:B12">C7+D7</f>
        <v>169</v>
      </c>
      <c r="C7" s="206">
        <v>89</v>
      </c>
      <c r="D7" s="206">
        <v>80</v>
      </c>
      <c r="E7" s="206">
        <f aca="true" t="shared" si="2" ref="E7:E12">F7+G7</f>
        <v>21</v>
      </c>
      <c r="F7" s="206">
        <v>7</v>
      </c>
      <c r="G7" s="206">
        <v>14</v>
      </c>
      <c r="H7" s="206">
        <v>3774</v>
      </c>
      <c r="I7" s="206">
        <v>1892</v>
      </c>
      <c r="J7" s="1960" t="s">
        <v>1149</v>
      </c>
      <c r="K7" s="3"/>
      <c r="L7" s="3"/>
    </row>
    <row r="8" spans="1:12" ht="24.75" customHeight="1">
      <c r="A8" s="1418" t="s">
        <v>1150</v>
      </c>
      <c r="B8" s="218">
        <f t="shared" si="1"/>
        <v>176</v>
      </c>
      <c r="C8" s="206">
        <v>110</v>
      </c>
      <c r="D8" s="206">
        <v>66</v>
      </c>
      <c r="E8" s="206">
        <f t="shared" si="2"/>
        <v>24</v>
      </c>
      <c r="F8" s="206">
        <v>8</v>
      </c>
      <c r="G8" s="206">
        <v>16</v>
      </c>
      <c r="H8" s="206">
        <v>4247</v>
      </c>
      <c r="I8" s="206">
        <v>1307</v>
      </c>
      <c r="J8" s="1960" t="s">
        <v>1149</v>
      </c>
      <c r="K8" s="15"/>
      <c r="L8" s="3"/>
    </row>
    <row r="9" spans="1:12" ht="24.75" customHeight="1">
      <c r="A9" s="1418" t="s">
        <v>1151</v>
      </c>
      <c r="B9" s="218">
        <f t="shared" si="1"/>
        <v>315</v>
      </c>
      <c r="C9" s="206">
        <v>165</v>
      </c>
      <c r="D9" s="206">
        <v>150</v>
      </c>
      <c r="E9" s="206">
        <f t="shared" si="2"/>
        <v>34</v>
      </c>
      <c r="F9" s="206">
        <v>12</v>
      </c>
      <c r="G9" s="206">
        <v>22</v>
      </c>
      <c r="H9" s="206">
        <v>4764</v>
      </c>
      <c r="I9" s="206">
        <v>2207</v>
      </c>
      <c r="J9" s="1960" t="s">
        <v>3231</v>
      </c>
      <c r="K9" s="3"/>
      <c r="L9" s="474"/>
    </row>
    <row r="10" spans="1:12" ht="24.75" customHeight="1">
      <c r="A10" s="1418" t="s">
        <v>1152</v>
      </c>
      <c r="B10" s="218">
        <f t="shared" si="1"/>
        <v>184</v>
      </c>
      <c r="C10" s="206">
        <v>93</v>
      </c>
      <c r="D10" s="206">
        <v>91</v>
      </c>
      <c r="E10" s="206">
        <f t="shared" si="2"/>
        <v>24</v>
      </c>
      <c r="F10" s="206">
        <v>8</v>
      </c>
      <c r="G10" s="207">
        <v>16</v>
      </c>
      <c r="H10" s="206">
        <v>4071</v>
      </c>
      <c r="I10" s="206">
        <v>913</v>
      </c>
      <c r="J10" s="1960" t="s">
        <v>1149</v>
      </c>
      <c r="K10" s="3"/>
      <c r="L10" s="3"/>
    </row>
    <row r="11" spans="1:12" ht="24.75" customHeight="1">
      <c r="A11" s="1418" t="s">
        <v>1153</v>
      </c>
      <c r="B11" s="218">
        <f t="shared" si="1"/>
        <v>160</v>
      </c>
      <c r="C11" s="207">
        <v>88</v>
      </c>
      <c r="D11" s="206">
        <v>72</v>
      </c>
      <c r="E11" s="206">
        <f t="shared" si="2"/>
        <v>23</v>
      </c>
      <c r="F11" s="206">
        <v>7</v>
      </c>
      <c r="G11" s="207">
        <v>16</v>
      </c>
      <c r="H11" s="206">
        <v>3444</v>
      </c>
      <c r="I11" s="206">
        <v>1030</v>
      </c>
      <c r="J11" s="1960" t="s">
        <v>1149</v>
      </c>
      <c r="K11" s="3"/>
      <c r="L11" s="3"/>
    </row>
    <row r="12" spans="1:12" ht="24.75" customHeight="1" thickBot="1">
      <c r="A12" s="1420" t="s">
        <v>2534</v>
      </c>
      <c r="B12" s="1974">
        <f t="shared" si="1"/>
        <v>318</v>
      </c>
      <c r="C12" s="1975">
        <v>168</v>
      </c>
      <c r="D12" s="1975">
        <v>150</v>
      </c>
      <c r="E12" s="1975">
        <f t="shared" si="2"/>
        <v>30</v>
      </c>
      <c r="F12" s="1975">
        <v>11</v>
      </c>
      <c r="G12" s="1975">
        <v>19</v>
      </c>
      <c r="H12" s="1975">
        <v>4987</v>
      </c>
      <c r="I12" s="1975">
        <v>1125</v>
      </c>
      <c r="J12" s="1961" t="s">
        <v>1149</v>
      </c>
      <c r="K12" s="15"/>
      <c r="L12" s="3"/>
    </row>
    <row r="13" spans="1:12" ht="13.5">
      <c r="A13" s="34"/>
      <c r="B13" s="42"/>
      <c r="C13" s="42"/>
      <c r="D13" s="42"/>
      <c r="E13" s="42"/>
      <c r="F13" s="42"/>
      <c r="G13" s="42"/>
      <c r="H13" s="42"/>
      <c r="I13" s="42"/>
      <c r="J13" s="1902" t="s">
        <v>1154</v>
      </c>
      <c r="K13" s="3"/>
      <c r="L13" s="3"/>
    </row>
    <row r="17" s="31" customFormat="1" ht="17.25">
      <c r="A17" s="1" t="s">
        <v>2903</v>
      </c>
    </row>
    <row r="18" s="31" customFormat="1" ht="17.25">
      <c r="A18" s="1"/>
    </row>
    <row r="19" spans="1:13" s="31" customFormat="1" ht="15" customHeight="1" thickBot="1">
      <c r="A19" s="33"/>
      <c r="B19" s="6"/>
      <c r="C19" s="6"/>
      <c r="D19" s="6"/>
      <c r="E19" s="6"/>
      <c r="F19" s="6"/>
      <c r="G19" s="6"/>
      <c r="H19" s="6"/>
      <c r="I19" s="6" t="s">
        <v>2535</v>
      </c>
      <c r="J19" s="6"/>
      <c r="K19" s="6"/>
      <c r="L19" s="6"/>
      <c r="M19" s="7"/>
    </row>
    <row r="20" spans="1:13" s="31" customFormat="1" ht="27" customHeight="1" thickBot="1">
      <c r="A20" s="83" t="s">
        <v>2878</v>
      </c>
      <c r="B20" s="3433" t="s">
        <v>1125</v>
      </c>
      <c r="C20" s="3431"/>
      <c r="D20" s="3431" t="s">
        <v>1126</v>
      </c>
      <c r="E20" s="3431"/>
      <c r="F20" s="3434" t="s">
        <v>1127</v>
      </c>
      <c r="G20" s="3431"/>
      <c r="H20" s="3431" t="s">
        <v>1128</v>
      </c>
      <c r="I20" s="2574"/>
      <c r="J20" s="3148"/>
      <c r="K20" s="3148"/>
      <c r="L20" s="3173"/>
      <c r="M20" s="3148"/>
    </row>
    <row r="21" spans="1:14" s="31" customFormat="1" ht="24.75" customHeight="1">
      <c r="A21" s="2436" t="s">
        <v>391</v>
      </c>
      <c r="B21" s="2304">
        <v>585</v>
      </c>
      <c r="C21" s="2305">
        <v>293</v>
      </c>
      <c r="D21" s="1978">
        <v>578</v>
      </c>
      <c r="E21" s="1977">
        <v>293</v>
      </c>
      <c r="F21" s="1978">
        <v>1</v>
      </c>
      <c r="G21" s="2178" t="s">
        <v>1133</v>
      </c>
      <c r="H21" s="1978">
        <v>3</v>
      </c>
      <c r="I21" s="2178" t="s">
        <v>1133</v>
      </c>
      <c r="J21" s="583"/>
      <c r="K21" s="1421"/>
      <c r="L21" s="583"/>
      <c r="M21" s="6"/>
      <c r="N21" s="585"/>
    </row>
    <row r="22" spans="1:14" s="31" customFormat="1" ht="24.75" customHeight="1">
      <c r="A22" s="92" t="s">
        <v>1129</v>
      </c>
      <c r="B22" s="2306">
        <v>547</v>
      </c>
      <c r="C22" s="2307">
        <v>250</v>
      </c>
      <c r="D22" s="203">
        <v>540</v>
      </c>
      <c r="E22" s="1421">
        <v>247</v>
      </c>
      <c r="F22" s="583">
        <v>4</v>
      </c>
      <c r="G22" s="1421">
        <v>2</v>
      </c>
      <c r="H22" s="583">
        <v>3</v>
      </c>
      <c r="I22" s="1421">
        <v>1</v>
      </c>
      <c r="J22" s="583"/>
      <c r="K22" s="1421"/>
      <c r="L22" s="583"/>
      <c r="M22" s="6"/>
      <c r="N22" s="585"/>
    </row>
    <row r="23" spans="1:13" s="31" customFormat="1" ht="24.75" customHeight="1">
      <c r="A23" s="92" t="s">
        <v>1130</v>
      </c>
      <c r="B23" s="2308">
        <v>521</v>
      </c>
      <c r="C23" s="2307">
        <v>247</v>
      </c>
      <c r="D23" s="583">
        <v>513</v>
      </c>
      <c r="E23" s="1421">
        <v>245</v>
      </c>
      <c r="F23" s="583">
        <v>1</v>
      </c>
      <c r="G23" s="584" t="s">
        <v>1133</v>
      </c>
      <c r="H23" s="583">
        <v>4</v>
      </c>
      <c r="I23" s="1421">
        <v>1</v>
      </c>
      <c r="J23" s="583"/>
      <c r="K23" s="1421"/>
      <c r="L23" s="583"/>
      <c r="M23" s="6"/>
    </row>
    <row r="24" spans="1:17" s="31" customFormat="1" ht="24.75" customHeight="1">
      <c r="A24" s="92" t="s">
        <v>1131</v>
      </c>
      <c r="B24" s="2308">
        <v>477</v>
      </c>
      <c r="C24" s="2307">
        <v>239</v>
      </c>
      <c r="D24" s="583">
        <v>467</v>
      </c>
      <c r="E24" s="1421">
        <v>234</v>
      </c>
      <c r="F24" s="1789" t="s">
        <v>1133</v>
      </c>
      <c r="G24" s="584" t="s">
        <v>1133</v>
      </c>
      <c r="H24" s="583">
        <v>3</v>
      </c>
      <c r="I24" s="584" t="s">
        <v>1133</v>
      </c>
      <c r="J24" s="583"/>
      <c r="K24" s="1421"/>
      <c r="L24" s="583"/>
      <c r="M24" s="6"/>
      <c r="Q24"/>
    </row>
    <row r="25" spans="1:14" s="31" customFormat="1" ht="24.75" customHeight="1" thickBot="1">
      <c r="A25" s="563" t="s">
        <v>1132</v>
      </c>
      <c r="B25" s="2309">
        <v>466</v>
      </c>
      <c r="C25" s="2310">
        <v>242</v>
      </c>
      <c r="D25" s="1981">
        <v>455</v>
      </c>
      <c r="E25" s="1980">
        <v>239</v>
      </c>
      <c r="F25" s="1982">
        <v>3</v>
      </c>
      <c r="G25" s="1794" t="s">
        <v>1133</v>
      </c>
      <c r="H25" s="1981">
        <v>2</v>
      </c>
      <c r="I25" s="1794" t="s">
        <v>1133</v>
      </c>
      <c r="J25" s="246"/>
      <c r="K25" s="1421"/>
      <c r="L25" s="6"/>
      <c r="M25" s="1421"/>
      <c r="N25" s="42"/>
    </row>
    <row r="26" spans="1:14" s="31" customFormat="1" ht="24.75" customHeight="1">
      <c r="A26" s="1958"/>
      <c r="B26" s="587"/>
      <c r="C26" s="1421"/>
      <c r="D26" s="587"/>
      <c r="E26" s="1421"/>
      <c r="F26" s="1984"/>
      <c r="G26" s="1421"/>
      <c r="H26" s="587"/>
      <c r="I26" s="1421"/>
      <c r="J26" s="246"/>
      <c r="K26" s="1421"/>
      <c r="L26" s="6"/>
      <c r="M26" s="1421"/>
      <c r="N26" s="42"/>
    </row>
    <row r="27" spans="1:13" s="31" customFormat="1" ht="16.5" customHeight="1" thickBot="1">
      <c r="A27" s="151"/>
      <c r="B27" s="6"/>
      <c r="C27" s="6"/>
      <c r="D27" s="6"/>
      <c r="E27" s="246"/>
      <c r="F27" s="42"/>
      <c r="G27" s="42"/>
      <c r="H27" s="42"/>
      <c r="I27" s="42"/>
      <c r="J27" s="42"/>
      <c r="K27" s="42"/>
      <c r="L27" s="42"/>
      <c r="M27" s="246"/>
    </row>
    <row r="28" spans="1:5" ht="24.75" customHeight="1" thickBot="1">
      <c r="A28" s="1350" t="s">
        <v>2878</v>
      </c>
      <c r="B28" s="3431" t="s">
        <v>3035</v>
      </c>
      <c r="C28" s="2574"/>
      <c r="D28" s="3173"/>
      <c r="E28" s="3148"/>
    </row>
    <row r="29" spans="1:5" ht="24.75" customHeight="1">
      <c r="A29" s="2436" t="s">
        <v>391</v>
      </c>
      <c r="B29" s="1976">
        <v>3</v>
      </c>
      <c r="C29" s="2178" t="s">
        <v>261</v>
      </c>
      <c r="D29" s="583"/>
      <c r="E29" s="6"/>
    </row>
    <row r="30" spans="1:5" ht="24.75" customHeight="1">
      <c r="A30" s="1343" t="s">
        <v>442</v>
      </c>
      <c r="B30" s="1790" t="s">
        <v>261</v>
      </c>
      <c r="C30" s="584" t="s">
        <v>261</v>
      </c>
      <c r="D30" s="583"/>
      <c r="E30" s="6"/>
    </row>
    <row r="31" spans="1:5" ht="24.75" customHeight="1">
      <c r="A31" s="1343" t="s">
        <v>368</v>
      </c>
      <c r="B31" s="1979">
        <v>3</v>
      </c>
      <c r="C31" s="1421">
        <v>1</v>
      </c>
      <c r="D31" s="583"/>
      <c r="E31" s="6"/>
    </row>
    <row r="32" spans="1:5" ht="24.75" customHeight="1">
      <c r="A32" s="1343" t="s">
        <v>463</v>
      </c>
      <c r="B32" s="1979">
        <v>7</v>
      </c>
      <c r="C32" s="1421">
        <v>5</v>
      </c>
      <c r="D32" s="583"/>
      <c r="E32" s="6"/>
    </row>
    <row r="33" spans="1:5" ht="24.75" customHeight="1" thickBot="1">
      <c r="A33" s="1344" t="s">
        <v>370</v>
      </c>
      <c r="B33" s="1983">
        <v>6</v>
      </c>
      <c r="C33" s="1980">
        <v>2</v>
      </c>
      <c r="D33" s="6"/>
      <c r="E33" s="1421"/>
    </row>
    <row r="34" spans="1:5" ht="16.5" customHeight="1">
      <c r="A34" s="2278" t="s">
        <v>3034</v>
      </c>
      <c r="B34" s="42"/>
      <c r="C34" s="42"/>
      <c r="D34" s="42"/>
      <c r="E34" s="1780"/>
    </row>
    <row r="35" spans="1:3" ht="16.5" customHeight="1">
      <c r="A35" s="1784"/>
      <c r="C35" s="1855" t="s">
        <v>3036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4">
    <mergeCell ref="B28:C28"/>
    <mergeCell ref="D28:E28"/>
    <mergeCell ref="L20:M20"/>
    <mergeCell ref="A4:A5"/>
    <mergeCell ref="B4:D4"/>
    <mergeCell ref="E4:G4"/>
    <mergeCell ref="H4:H5"/>
    <mergeCell ref="I4:I5"/>
    <mergeCell ref="J4:J5"/>
    <mergeCell ref="B20:C20"/>
    <mergeCell ref="D20:E20"/>
    <mergeCell ref="F20:G20"/>
    <mergeCell ref="H20:I20"/>
    <mergeCell ref="J20:K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&amp;C-82-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PageLayoutView="0" workbookViewId="0" topLeftCell="A1">
      <selection activeCell="I41" sqref="I41"/>
    </sheetView>
  </sheetViews>
  <sheetFormatPr defaultColWidth="9.00390625" defaultRowHeight="13.5"/>
  <cols>
    <col min="1" max="1" width="12.625" style="0" customWidth="1"/>
    <col min="4" max="14" width="8.375" style="0" customWidth="1"/>
  </cols>
  <sheetData>
    <row r="1" spans="1:18" s="31" customFormat="1" ht="17.25">
      <c r="A1" s="680" t="s">
        <v>2904</v>
      </c>
      <c r="B1" s="686"/>
      <c r="C1" s="686"/>
      <c r="D1" s="686"/>
      <c r="E1" s="686"/>
      <c r="F1" s="686"/>
      <c r="G1" s="686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</row>
    <row r="2" spans="1:18" s="31" customFormat="1" ht="15" customHeight="1" thickBot="1">
      <c r="A2" s="686"/>
      <c r="B2" s="682"/>
      <c r="C2" s="682"/>
      <c r="D2" s="682"/>
      <c r="E2" s="682"/>
      <c r="F2" s="682"/>
      <c r="G2" s="682"/>
      <c r="H2" s="682"/>
      <c r="I2" s="682"/>
      <c r="J2" s="988" t="s">
        <v>3038</v>
      </c>
      <c r="K2" s="720"/>
      <c r="L2" s="720"/>
      <c r="M2" s="720"/>
      <c r="N2" s="684"/>
      <c r="O2" s="678"/>
      <c r="P2" s="678"/>
      <c r="Q2" s="678"/>
      <c r="R2" s="678"/>
    </row>
    <row r="3" spans="1:18" s="31" customFormat="1" ht="15" customHeight="1">
      <c r="A3" s="3438" t="s">
        <v>1316</v>
      </c>
      <c r="B3" s="2672" t="s">
        <v>1317</v>
      </c>
      <c r="C3" s="2661"/>
      <c r="D3" s="2661"/>
      <c r="E3" s="3447"/>
      <c r="F3" s="2862" t="s">
        <v>1155</v>
      </c>
      <c r="G3" s="2609" t="s">
        <v>1318</v>
      </c>
      <c r="H3" s="2641"/>
      <c r="I3" s="2879" t="s">
        <v>1156</v>
      </c>
      <c r="J3" s="2604"/>
      <c r="K3" s="3439"/>
      <c r="L3" s="2627"/>
      <c r="M3" s="2627"/>
      <c r="N3" s="2627"/>
      <c r="O3" s="678"/>
      <c r="P3" s="678"/>
      <c r="Q3" s="678"/>
      <c r="R3" s="678"/>
    </row>
    <row r="4" spans="1:18" s="31" customFormat="1" ht="25.5" customHeight="1" thickBot="1">
      <c r="A4" s="2744"/>
      <c r="B4" s="3452" t="s">
        <v>1287</v>
      </c>
      <c r="C4" s="2665"/>
      <c r="D4" s="689" t="s">
        <v>1288</v>
      </c>
      <c r="E4" s="685" t="s">
        <v>1289</v>
      </c>
      <c r="F4" s="3448"/>
      <c r="G4" s="3224"/>
      <c r="H4" s="3442"/>
      <c r="I4" s="3224"/>
      <c r="J4" s="2683"/>
      <c r="K4" s="2627"/>
      <c r="L4" s="2627"/>
      <c r="M4" s="1053"/>
      <c r="N4" s="1053"/>
      <c r="O4" s="678"/>
      <c r="P4" s="678"/>
      <c r="Q4" s="678"/>
      <c r="R4" s="678"/>
    </row>
    <row r="5" spans="1:18" s="31" customFormat="1" ht="18" customHeight="1">
      <c r="A5" s="692" t="s">
        <v>1292</v>
      </c>
      <c r="B5" s="3449">
        <v>1609</v>
      </c>
      <c r="C5" s="3450"/>
      <c r="D5" s="693">
        <v>887</v>
      </c>
      <c r="E5" s="693">
        <v>722</v>
      </c>
      <c r="F5" s="693">
        <v>156</v>
      </c>
      <c r="G5" s="2768">
        <v>67660</v>
      </c>
      <c r="H5" s="2768"/>
      <c r="I5" s="2768">
        <v>59706</v>
      </c>
      <c r="J5" s="2768"/>
      <c r="K5" s="3451"/>
      <c r="L5" s="3451"/>
      <c r="M5" s="1423"/>
      <c r="N5" s="1423"/>
      <c r="O5" s="678"/>
      <c r="P5" s="678"/>
      <c r="Q5" s="678"/>
      <c r="R5" s="678"/>
    </row>
    <row r="6" spans="1:18" s="31" customFormat="1" ht="18" customHeight="1">
      <c r="A6" s="695" t="s">
        <v>1160</v>
      </c>
      <c r="B6" s="3440">
        <v>404</v>
      </c>
      <c r="C6" s="3441"/>
      <c r="D6" s="682">
        <v>177</v>
      </c>
      <c r="E6" s="682">
        <v>227</v>
      </c>
      <c r="F6" s="682">
        <v>36</v>
      </c>
      <c r="G6" s="3445">
        <v>22796</v>
      </c>
      <c r="H6" s="3446"/>
      <c r="I6" s="3445">
        <v>15628</v>
      </c>
      <c r="J6" s="3446"/>
      <c r="K6" s="2678"/>
      <c r="L6" s="2678"/>
      <c r="M6" s="696"/>
      <c r="N6" s="696"/>
      <c r="O6" s="678"/>
      <c r="P6" s="678"/>
      <c r="Q6" s="678"/>
      <c r="R6" s="683"/>
    </row>
    <row r="7" spans="1:18" s="31" customFormat="1" ht="18" customHeight="1">
      <c r="A7" s="695" t="s">
        <v>1161</v>
      </c>
      <c r="B7" s="3440">
        <v>392</v>
      </c>
      <c r="C7" s="3441"/>
      <c r="D7" s="682">
        <v>243</v>
      </c>
      <c r="E7" s="682">
        <v>149</v>
      </c>
      <c r="F7" s="682">
        <v>42</v>
      </c>
      <c r="G7" s="2678">
        <v>16850</v>
      </c>
      <c r="H7" s="2678"/>
      <c r="I7" s="2678">
        <v>26178</v>
      </c>
      <c r="J7" s="2678"/>
      <c r="K7" s="2678"/>
      <c r="L7" s="2678"/>
      <c r="M7" s="696"/>
      <c r="N7" s="696"/>
      <c r="O7" s="678"/>
      <c r="P7" s="678"/>
      <c r="Q7" s="678"/>
      <c r="R7" s="678"/>
    </row>
    <row r="8" spans="1:18" s="31" customFormat="1" ht="18" customHeight="1">
      <c r="A8" s="695" t="s">
        <v>1162</v>
      </c>
      <c r="B8" s="3453">
        <v>357</v>
      </c>
      <c r="C8" s="3441"/>
      <c r="D8" s="682">
        <v>198</v>
      </c>
      <c r="E8" s="682">
        <v>159</v>
      </c>
      <c r="F8" s="682">
        <v>39</v>
      </c>
      <c r="G8" s="2678">
        <v>28309</v>
      </c>
      <c r="H8" s="2678"/>
      <c r="I8" s="2678">
        <v>17900</v>
      </c>
      <c r="J8" s="2678"/>
      <c r="K8" s="2678"/>
      <c r="L8" s="2678"/>
      <c r="M8" s="696"/>
      <c r="N8" s="696"/>
      <c r="O8" s="678"/>
      <c r="P8" s="678"/>
      <c r="Q8" s="678"/>
      <c r="R8" s="678"/>
    </row>
    <row r="9" spans="1:18" s="31" customFormat="1" ht="18" customHeight="1" thickBot="1">
      <c r="A9" s="697" t="s">
        <v>1163</v>
      </c>
      <c r="B9" s="3454">
        <v>660</v>
      </c>
      <c r="C9" s="3455"/>
      <c r="D9" s="2114">
        <v>361</v>
      </c>
      <c r="E9" s="2114">
        <v>299</v>
      </c>
      <c r="F9" s="2114">
        <v>44</v>
      </c>
      <c r="G9" s="3435">
        <v>95975</v>
      </c>
      <c r="H9" s="3435"/>
      <c r="I9" s="3435">
        <v>16500</v>
      </c>
      <c r="J9" s="3435"/>
      <c r="K9" s="2689"/>
      <c r="L9" s="2689"/>
      <c r="M9" s="1424"/>
      <c r="N9" s="1424"/>
      <c r="O9" s="678"/>
      <c r="P9" s="678"/>
      <c r="Q9" s="678"/>
      <c r="R9" s="678"/>
    </row>
    <row r="10" spans="1:18" s="31" customFormat="1" ht="15" customHeight="1">
      <c r="A10" s="681"/>
      <c r="B10" s="3444"/>
      <c r="C10" s="3444"/>
      <c r="D10" s="2103"/>
      <c r="E10" s="2103"/>
      <c r="F10" s="2103"/>
      <c r="G10" s="698"/>
      <c r="H10" s="698"/>
      <c r="I10" s="698"/>
      <c r="J10" s="698"/>
      <c r="K10" s="683"/>
      <c r="L10" s="683"/>
      <c r="M10" s="683"/>
      <c r="N10" s="682"/>
      <c r="O10" s="686"/>
      <c r="P10" s="678"/>
      <c r="Q10" s="678"/>
      <c r="R10" s="678"/>
    </row>
    <row r="11" spans="1:18" s="31" customFormat="1" ht="15" customHeight="1" thickBot="1">
      <c r="A11" s="719"/>
      <c r="B11" s="720"/>
      <c r="C11" s="720"/>
      <c r="D11" s="720"/>
      <c r="E11" s="684"/>
      <c r="F11" s="683"/>
      <c r="G11" s="683"/>
      <c r="H11" s="683"/>
      <c r="I11" s="683"/>
      <c r="J11" s="683"/>
      <c r="K11" s="683"/>
      <c r="L11" s="683"/>
      <c r="M11" s="683"/>
      <c r="N11" s="720"/>
      <c r="O11" s="686"/>
      <c r="P11" s="678"/>
      <c r="Q11" s="678"/>
      <c r="R11" s="678"/>
    </row>
    <row r="12" spans="1:18" s="31" customFormat="1" ht="15" customHeight="1">
      <c r="A12" s="3438" t="s">
        <v>1316</v>
      </c>
      <c r="B12" s="2879" t="s">
        <v>1157</v>
      </c>
      <c r="C12" s="2641"/>
      <c r="D12" s="3443" t="s">
        <v>1319</v>
      </c>
      <c r="E12" s="2661"/>
      <c r="F12" s="3439"/>
      <c r="G12" s="2627"/>
      <c r="H12" s="2627"/>
      <c r="I12" s="3439"/>
      <c r="J12" s="2627"/>
      <c r="K12" s="3439"/>
      <c r="L12" s="2627"/>
      <c r="M12" s="2627"/>
      <c r="N12" s="2627"/>
      <c r="O12" s="678"/>
      <c r="P12" s="678"/>
      <c r="Q12" s="678"/>
      <c r="R12" s="678"/>
    </row>
    <row r="13" spans="1:18" s="31" customFormat="1" ht="25.5" customHeight="1" thickBot="1">
      <c r="A13" s="2744"/>
      <c r="B13" s="3224"/>
      <c r="C13" s="3442"/>
      <c r="D13" s="690" t="s">
        <v>1158</v>
      </c>
      <c r="E13" s="691" t="s">
        <v>1159</v>
      </c>
      <c r="F13" s="2627"/>
      <c r="G13" s="2627"/>
      <c r="H13" s="2627"/>
      <c r="I13" s="2627"/>
      <c r="J13" s="2627"/>
      <c r="K13" s="2627"/>
      <c r="L13" s="2627"/>
      <c r="M13" s="1053"/>
      <c r="N13" s="1053"/>
      <c r="O13" s="678"/>
      <c r="P13" s="678"/>
      <c r="Q13" s="678"/>
      <c r="R13" s="678"/>
    </row>
    <row r="14" spans="1:18" s="31" customFormat="1" ht="18" customHeight="1">
      <c r="A14" s="692" t="s">
        <v>1292</v>
      </c>
      <c r="B14" s="2768">
        <v>5857</v>
      </c>
      <c r="C14" s="2768"/>
      <c r="D14" s="694">
        <v>37.10752019888129</v>
      </c>
      <c r="E14" s="694">
        <v>3.640149160969546</v>
      </c>
      <c r="F14" s="1425"/>
      <c r="G14" s="683"/>
      <c r="H14" s="683"/>
      <c r="I14" s="683"/>
      <c r="J14" s="683"/>
      <c r="K14" s="683"/>
      <c r="L14" s="683"/>
      <c r="M14" s="683"/>
      <c r="N14" s="720"/>
      <c r="O14" s="686"/>
      <c r="P14" s="678"/>
      <c r="Q14" s="678"/>
      <c r="R14" s="678"/>
    </row>
    <row r="15" spans="1:18" s="31" customFormat="1" ht="18" customHeight="1">
      <c r="A15" s="695" t="s">
        <v>1160</v>
      </c>
      <c r="B15" s="3445">
        <v>2489</v>
      </c>
      <c r="C15" s="3446"/>
      <c r="D15" s="696">
        <v>38.68316831683168</v>
      </c>
      <c r="E15" s="696">
        <v>6.2</v>
      </c>
      <c r="F15" s="1425"/>
      <c r="G15" s="683"/>
      <c r="H15" s="683"/>
      <c r="I15" s="683"/>
      <c r="J15" s="683"/>
      <c r="K15" s="683"/>
      <c r="L15" s="683"/>
      <c r="M15" s="683"/>
      <c r="N15" s="720"/>
      <c r="O15" s="686"/>
      <c r="P15" s="678"/>
      <c r="Q15" s="678"/>
      <c r="R15" s="678"/>
    </row>
    <row r="16" spans="1:18" s="31" customFormat="1" ht="18" customHeight="1">
      <c r="A16" s="695" t="s">
        <v>1161</v>
      </c>
      <c r="B16" s="2678">
        <v>2450</v>
      </c>
      <c r="C16" s="2678"/>
      <c r="D16" s="696">
        <v>66.78061224489795</v>
      </c>
      <c r="E16" s="696">
        <v>6.25</v>
      </c>
      <c r="F16" s="1425"/>
      <c r="G16" s="683"/>
      <c r="H16" s="683"/>
      <c r="I16" s="683"/>
      <c r="J16" s="683"/>
      <c r="K16" s="683"/>
      <c r="L16" s="683"/>
      <c r="M16" s="683"/>
      <c r="N16" s="720"/>
      <c r="O16" s="686"/>
      <c r="P16" s="678"/>
      <c r="Q16" s="678"/>
      <c r="R16" s="678"/>
    </row>
    <row r="17" spans="1:18" s="31" customFormat="1" ht="18" customHeight="1">
      <c r="A17" s="695" t="s">
        <v>1162</v>
      </c>
      <c r="B17" s="2678">
        <v>955</v>
      </c>
      <c r="C17" s="2678"/>
      <c r="D17" s="696">
        <v>50.14005602240896</v>
      </c>
      <c r="E17" s="696">
        <v>2.6750700280112043</v>
      </c>
      <c r="F17" s="683"/>
      <c r="G17" s="683"/>
      <c r="H17" s="683"/>
      <c r="I17" s="683"/>
      <c r="J17" s="683"/>
      <c r="K17" s="683"/>
      <c r="L17" s="683"/>
      <c r="M17" s="683"/>
      <c r="N17" s="679"/>
      <c r="O17" s="678"/>
      <c r="P17" s="678"/>
      <c r="Q17" s="678"/>
      <c r="R17" s="678"/>
    </row>
    <row r="18" spans="1:18" ht="18" customHeight="1" thickBot="1">
      <c r="A18" s="697" t="s">
        <v>1163</v>
      </c>
      <c r="B18" s="3435">
        <v>5469</v>
      </c>
      <c r="C18" s="3435"/>
      <c r="D18" s="1787">
        <v>145.4</v>
      </c>
      <c r="E18" s="1787">
        <v>8.29</v>
      </c>
      <c r="F18" s="678"/>
      <c r="G18" s="678"/>
      <c r="H18" s="687"/>
      <c r="I18" s="687"/>
      <c r="J18" s="687"/>
      <c r="K18" s="687"/>
      <c r="L18" s="687"/>
      <c r="M18" s="687"/>
      <c r="N18" s="687"/>
      <c r="O18" s="687"/>
      <c r="P18" s="687"/>
      <c r="Q18" s="678"/>
      <c r="R18" s="678"/>
    </row>
    <row r="19" spans="1:18" ht="13.5">
      <c r="A19" s="884"/>
      <c r="B19" s="698"/>
      <c r="C19" s="698"/>
      <c r="D19" s="683"/>
      <c r="E19" s="720" t="s">
        <v>3086</v>
      </c>
      <c r="F19" s="678"/>
      <c r="G19" s="678"/>
      <c r="H19" s="687"/>
      <c r="I19" s="687"/>
      <c r="J19" s="687"/>
      <c r="K19" s="687"/>
      <c r="L19" s="687"/>
      <c r="M19" s="687"/>
      <c r="N19" s="687"/>
      <c r="O19" s="687"/>
      <c r="P19" s="687"/>
      <c r="Q19" s="678"/>
      <c r="R19" s="678"/>
    </row>
    <row r="20" spans="1:18" ht="13.5">
      <c r="A20" s="884"/>
      <c r="B20" s="683"/>
      <c r="C20" s="683"/>
      <c r="D20" s="683"/>
      <c r="E20" s="720"/>
      <c r="F20" s="678"/>
      <c r="G20" s="678"/>
      <c r="H20" s="687"/>
      <c r="I20" s="687"/>
      <c r="J20" s="687"/>
      <c r="K20" s="687"/>
      <c r="L20" s="687"/>
      <c r="M20" s="687"/>
      <c r="N20" s="687"/>
      <c r="O20" s="687"/>
      <c r="P20" s="687"/>
      <c r="Q20" s="678"/>
      <c r="R20" s="678"/>
    </row>
    <row r="21" spans="1:18" ht="13.5">
      <c r="A21" s="678"/>
      <c r="B21" s="678"/>
      <c r="C21" s="678"/>
      <c r="D21" s="678"/>
      <c r="E21" s="678"/>
      <c r="F21" s="678"/>
      <c r="G21" s="678"/>
      <c r="H21" s="687"/>
      <c r="I21" s="687"/>
      <c r="J21" s="687"/>
      <c r="K21" s="687"/>
      <c r="L21" s="687"/>
      <c r="M21" s="678"/>
      <c r="N21" s="678"/>
      <c r="O21" s="678"/>
      <c r="P21" s="678"/>
      <c r="Q21" s="678"/>
      <c r="R21" s="678"/>
    </row>
    <row r="22" spans="1:18" ht="13.5">
      <c r="A22" s="678"/>
      <c r="B22" s="678"/>
      <c r="C22" s="678"/>
      <c r="D22" s="678"/>
      <c r="E22" s="678"/>
      <c r="F22" s="678"/>
      <c r="G22" s="678"/>
      <c r="H22" s="687"/>
      <c r="I22" s="687"/>
      <c r="J22" s="687"/>
      <c r="K22" s="687"/>
      <c r="L22" s="687"/>
      <c r="M22" s="678"/>
      <c r="N22" s="678"/>
      <c r="O22" s="678"/>
      <c r="P22" s="678"/>
      <c r="Q22" s="678"/>
      <c r="R22" s="678"/>
    </row>
    <row r="23" spans="1:15" s="31" customFormat="1" ht="15" customHeight="1">
      <c r="A23" s="1" t="s">
        <v>2905</v>
      </c>
      <c r="N23" s="33"/>
      <c r="O23" s="33"/>
    </row>
    <row r="24" spans="1:15" s="31" customFormat="1" ht="15" customHeight="1" thickBot="1">
      <c r="A24" s="6"/>
      <c r="B24" s="6"/>
      <c r="C24" s="6"/>
      <c r="D24" s="6"/>
      <c r="E24" s="6"/>
      <c r="F24" s="6"/>
      <c r="G24" s="6"/>
      <c r="H24" s="6"/>
      <c r="I24" s="6" t="s">
        <v>3037</v>
      </c>
      <c r="J24" s="6"/>
      <c r="K24" s="6"/>
      <c r="L24" s="6"/>
      <c r="N24" s="246"/>
      <c r="O24" s="33"/>
    </row>
    <row r="25" spans="1:19" s="31" customFormat="1" ht="27" customHeight="1" thickBot="1">
      <c r="A25" s="98" t="s">
        <v>2878</v>
      </c>
      <c r="B25" s="3433" t="s">
        <v>1320</v>
      </c>
      <c r="C25" s="3431"/>
      <c r="D25" s="3431" t="s">
        <v>1321</v>
      </c>
      <c r="E25" s="3431"/>
      <c r="F25" s="3434" t="s">
        <v>1127</v>
      </c>
      <c r="G25" s="3431"/>
      <c r="H25" s="3431" t="s">
        <v>1322</v>
      </c>
      <c r="I25" s="3324"/>
      <c r="J25" s="3149"/>
      <c r="K25" s="3149"/>
      <c r="L25" s="3148"/>
      <c r="M25" s="3148"/>
      <c r="N25" s="1352"/>
      <c r="P25" s="238"/>
      <c r="Q25" s="42"/>
      <c r="R25" s="238"/>
      <c r="S25" s="42"/>
    </row>
    <row r="26" spans="1:19" s="31" customFormat="1" ht="16.5" customHeight="1">
      <c r="A26" s="1959" t="s">
        <v>391</v>
      </c>
      <c r="B26" s="419">
        <v>485</v>
      </c>
      <c r="C26" s="2314">
        <v>211</v>
      </c>
      <c r="D26" s="1788">
        <v>302</v>
      </c>
      <c r="E26" s="582">
        <v>151</v>
      </c>
      <c r="F26" s="1788">
        <v>16</v>
      </c>
      <c r="G26" s="582">
        <v>0</v>
      </c>
      <c r="H26" s="1788">
        <v>128</v>
      </c>
      <c r="I26" s="582">
        <v>43</v>
      </c>
      <c r="J26" s="587"/>
      <c r="K26" s="586"/>
      <c r="L26" s="583"/>
      <c r="M26" s="584"/>
      <c r="N26" s="588"/>
      <c r="O26" s="585"/>
      <c r="P26" s="583"/>
      <c r="Q26" s="586"/>
      <c r="R26" s="583"/>
      <c r="S26" s="199"/>
    </row>
    <row r="27" spans="1:19" s="31" customFormat="1" ht="16.5" customHeight="1">
      <c r="A27" s="287" t="s">
        <v>1323</v>
      </c>
      <c r="B27" s="2315">
        <v>628</v>
      </c>
      <c r="C27" s="2316">
        <v>285</v>
      </c>
      <c r="D27" s="1789">
        <v>321</v>
      </c>
      <c r="E27" s="584">
        <v>151</v>
      </c>
      <c r="F27" s="1789">
        <v>59</v>
      </c>
      <c r="G27" s="584">
        <v>20</v>
      </c>
      <c r="H27" s="1789">
        <v>215</v>
      </c>
      <c r="I27" s="584">
        <v>92</v>
      </c>
      <c r="J27" s="587"/>
      <c r="K27" s="586"/>
      <c r="L27" s="583"/>
      <c r="M27" s="584"/>
      <c r="N27" s="588"/>
      <c r="O27" s="585"/>
      <c r="P27" s="583"/>
      <c r="Q27" s="586"/>
      <c r="R27" s="583"/>
      <c r="S27" s="199"/>
    </row>
    <row r="28" spans="1:19" s="31" customFormat="1" ht="16.5" customHeight="1">
      <c r="A28" s="287" t="s">
        <v>1324</v>
      </c>
      <c r="B28" s="2315">
        <v>515</v>
      </c>
      <c r="C28" s="2316">
        <v>211</v>
      </c>
      <c r="D28" s="1789">
        <v>280</v>
      </c>
      <c r="E28" s="584">
        <v>126</v>
      </c>
      <c r="F28" s="1789">
        <v>44</v>
      </c>
      <c r="G28" s="584">
        <v>12</v>
      </c>
      <c r="H28" s="1789">
        <v>156</v>
      </c>
      <c r="I28" s="584">
        <v>54</v>
      </c>
      <c r="J28" s="587"/>
      <c r="K28" s="586"/>
      <c r="L28" s="583"/>
      <c r="M28" s="584"/>
      <c r="N28" s="588"/>
      <c r="P28" s="583"/>
      <c r="Q28" s="586"/>
      <c r="R28" s="583"/>
      <c r="S28" s="199"/>
    </row>
    <row r="29" spans="1:19" s="31" customFormat="1" ht="16.5" customHeight="1">
      <c r="A29" s="287" t="s">
        <v>1325</v>
      </c>
      <c r="B29" s="2317">
        <v>573</v>
      </c>
      <c r="C29" s="2316">
        <v>278</v>
      </c>
      <c r="D29" s="1789">
        <v>269</v>
      </c>
      <c r="E29" s="584">
        <v>157</v>
      </c>
      <c r="F29" s="1789">
        <v>60</v>
      </c>
      <c r="G29" s="584">
        <v>22</v>
      </c>
      <c r="H29" s="1789">
        <v>220</v>
      </c>
      <c r="I29" s="584">
        <v>85</v>
      </c>
      <c r="J29" s="587"/>
      <c r="K29" s="586"/>
      <c r="L29" s="583"/>
      <c r="M29" s="584"/>
      <c r="N29" s="588"/>
      <c r="P29" s="583"/>
      <c r="Q29" s="586"/>
      <c r="R29" s="583"/>
      <c r="S29" s="199"/>
    </row>
    <row r="30" spans="1:19" s="31" customFormat="1" ht="16.5" customHeight="1" thickBot="1">
      <c r="A30" s="287" t="s">
        <v>1326</v>
      </c>
      <c r="B30" s="2318">
        <v>545</v>
      </c>
      <c r="C30" s="2316">
        <v>245</v>
      </c>
      <c r="D30" s="1791">
        <v>277</v>
      </c>
      <c r="E30" s="584">
        <v>141</v>
      </c>
      <c r="F30" s="1792">
        <v>41</v>
      </c>
      <c r="G30" s="584">
        <v>11</v>
      </c>
      <c r="H30" s="1791">
        <v>209</v>
      </c>
      <c r="I30" s="584">
        <v>81</v>
      </c>
      <c r="J30" s="587"/>
      <c r="K30" s="586"/>
      <c r="L30" s="587"/>
      <c r="M30" s="584"/>
      <c r="N30" s="588"/>
      <c r="P30" s="587"/>
      <c r="Q30" s="586"/>
      <c r="R30" s="583"/>
      <c r="S30" s="199"/>
    </row>
    <row r="31" spans="1:13" s="31" customFormat="1" ht="15" customHeight="1" thickBot="1">
      <c r="A31" s="1432"/>
      <c r="B31" s="1340"/>
      <c r="C31" s="1340"/>
      <c r="D31" s="1340"/>
      <c r="E31" s="1340"/>
      <c r="F31" s="1340"/>
      <c r="G31" s="1340"/>
      <c r="H31" s="1340"/>
      <c r="I31" s="1340"/>
      <c r="J31" s="42"/>
      <c r="K31" s="42"/>
      <c r="L31" s="42"/>
      <c r="M31" s="33"/>
    </row>
    <row r="32" spans="1:19" s="31" customFormat="1" ht="27" customHeight="1" thickBot="1">
      <c r="A32" s="1350" t="s">
        <v>2878</v>
      </c>
      <c r="B32" s="3436" t="s">
        <v>2879</v>
      </c>
      <c r="C32" s="3437"/>
      <c r="D32" s="3148"/>
      <c r="E32" s="3148"/>
      <c r="F32" s="3149"/>
      <c r="G32" s="3149"/>
      <c r="H32" s="3148"/>
      <c r="I32" s="3148"/>
      <c r="J32" s="3149"/>
      <c r="K32" s="3149"/>
      <c r="L32" s="3148"/>
      <c r="M32" s="3148"/>
      <c r="N32" s="1352"/>
      <c r="P32" s="676"/>
      <c r="Q32" s="42"/>
      <c r="R32" s="676"/>
      <c r="S32" s="42"/>
    </row>
    <row r="33" spans="1:13" s="31" customFormat="1" ht="15" customHeight="1">
      <c r="A33" s="1959" t="s">
        <v>391</v>
      </c>
      <c r="B33" s="1786">
        <v>39</v>
      </c>
      <c r="C33" s="582">
        <v>17</v>
      </c>
      <c r="D33" s="42"/>
      <c r="E33" s="42"/>
      <c r="F33" s="42"/>
      <c r="G33" s="42"/>
      <c r="H33" s="1422"/>
      <c r="I33" s="42"/>
      <c r="J33" s="42"/>
      <c r="K33" s="42"/>
      <c r="L33" s="42"/>
      <c r="M33" s="33"/>
    </row>
    <row r="34" spans="1:13" s="31" customFormat="1" ht="15" customHeight="1">
      <c r="A34" s="1343" t="s">
        <v>442</v>
      </c>
      <c r="B34" s="1786">
        <v>33</v>
      </c>
      <c r="C34" s="584">
        <v>22</v>
      </c>
      <c r="D34" s="42"/>
      <c r="E34" s="42"/>
      <c r="F34" s="42"/>
      <c r="G34" s="42"/>
      <c r="H34" s="1422"/>
      <c r="I34" s="42"/>
      <c r="J34" s="42"/>
      <c r="K34" s="42"/>
      <c r="L34" s="42"/>
      <c r="M34" s="33"/>
    </row>
    <row r="35" spans="1:13" s="31" customFormat="1" ht="15" customHeight="1">
      <c r="A35" s="1343" t="s">
        <v>368</v>
      </c>
      <c r="B35" s="1786">
        <v>35</v>
      </c>
      <c r="C35" s="584">
        <v>19</v>
      </c>
      <c r="D35" s="42"/>
      <c r="E35" s="42"/>
      <c r="F35" s="42"/>
      <c r="G35" s="42"/>
      <c r="H35" s="1422"/>
      <c r="I35" s="42"/>
      <c r="J35" s="42"/>
      <c r="K35" s="42"/>
      <c r="L35" s="42"/>
      <c r="M35" s="33"/>
    </row>
    <row r="36" spans="1:13" s="31" customFormat="1" ht="15" customHeight="1">
      <c r="A36" s="1343" t="s">
        <v>463</v>
      </c>
      <c r="B36" s="1786">
        <v>24</v>
      </c>
      <c r="C36" s="584">
        <v>14</v>
      </c>
      <c r="D36" s="42"/>
      <c r="E36" s="42"/>
      <c r="F36" s="42"/>
      <c r="G36" s="42"/>
      <c r="H36" s="1422"/>
      <c r="I36" s="42"/>
      <c r="J36" s="42"/>
      <c r="K36" s="42"/>
      <c r="L36" s="42"/>
      <c r="M36" s="33"/>
    </row>
    <row r="37" spans="1:13" s="31" customFormat="1" ht="15" customHeight="1" thickBot="1">
      <c r="A37" s="1285" t="s">
        <v>370</v>
      </c>
      <c r="B37" s="1793">
        <v>19</v>
      </c>
      <c r="C37" s="1794">
        <v>13</v>
      </c>
      <c r="D37" s="42"/>
      <c r="E37" s="42"/>
      <c r="F37" s="42"/>
      <c r="G37" s="42"/>
      <c r="H37" s="42"/>
      <c r="I37" s="42"/>
      <c r="J37" s="42"/>
      <c r="K37" s="42"/>
      <c r="L37" s="42"/>
      <c r="M37" s="33"/>
    </row>
    <row r="38" spans="1:13" s="31" customFormat="1" ht="15" customHeight="1">
      <c r="A38" s="2311" t="s">
        <v>3087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33"/>
    </row>
    <row r="39" spans="1:13" s="31" customFormat="1" ht="15" customHeight="1">
      <c r="A39" s="2312"/>
      <c r="B39" s="42"/>
      <c r="C39" s="42"/>
      <c r="D39" s="42"/>
      <c r="E39" s="42"/>
      <c r="F39" s="42"/>
      <c r="G39" s="42" t="s">
        <v>3088</v>
      </c>
      <c r="H39" s="42"/>
      <c r="I39" s="42"/>
      <c r="J39" s="42"/>
      <c r="K39" s="42"/>
      <c r="L39" s="42"/>
      <c r="M39" s="33"/>
    </row>
    <row r="40" spans="1:13" s="31" customFormat="1" ht="15" customHeight="1">
      <c r="A40" s="1355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33"/>
    </row>
    <row r="41" spans="1:8" s="3" customFormat="1" ht="24" customHeight="1">
      <c r="A41" s="1" t="s">
        <v>2906</v>
      </c>
      <c r="B41" s="37"/>
      <c r="C41" s="37"/>
      <c r="D41" s="37"/>
      <c r="E41" s="37"/>
      <c r="F41" s="37"/>
      <c r="H41" s="34"/>
    </row>
    <row r="42" spans="2:9" s="3" customFormat="1" ht="15" customHeight="1" thickBot="1">
      <c r="B42" s="6"/>
      <c r="C42" s="6"/>
      <c r="D42" s="6"/>
      <c r="E42" s="6"/>
      <c r="F42" s="6"/>
      <c r="G42" s="1777" t="s">
        <v>1685</v>
      </c>
      <c r="I42" s="34"/>
    </row>
    <row r="43" spans="1:8" s="3" customFormat="1" ht="24" customHeight="1" thickBot="1">
      <c r="A43" s="103" t="s">
        <v>1686</v>
      </c>
      <c r="B43" s="699" t="s">
        <v>1329</v>
      </c>
      <c r="C43" s="1436" t="s">
        <v>1687</v>
      </c>
      <c r="D43" s="1436" t="s">
        <v>1688</v>
      </c>
      <c r="E43" s="1436" t="s">
        <v>1689</v>
      </c>
      <c r="F43" s="1436" t="s">
        <v>1690</v>
      </c>
      <c r="G43" s="2313" t="s">
        <v>1691</v>
      </c>
      <c r="H43" s="34"/>
    </row>
    <row r="44" spans="1:8" s="3" customFormat="1" ht="18" customHeight="1">
      <c r="A44" s="1964" t="s">
        <v>1334</v>
      </c>
      <c r="B44" s="1426">
        <v>25798</v>
      </c>
      <c r="C44" s="1427">
        <v>75967</v>
      </c>
      <c r="D44" s="1427">
        <v>92857</v>
      </c>
      <c r="E44" s="1427">
        <v>82559</v>
      </c>
      <c r="F44" s="1427">
        <v>95276</v>
      </c>
      <c r="G44" s="1433">
        <v>84981</v>
      </c>
      <c r="H44" s="238"/>
    </row>
    <row r="45" spans="1:8" s="3" customFormat="1" ht="18" customHeight="1">
      <c r="A45" s="1964" t="s">
        <v>1335</v>
      </c>
      <c r="B45" s="1428" t="s">
        <v>2522</v>
      </c>
      <c r="C45" s="1429">
        <v>101020</v>
      </c>
      <c r="D45" s="1429">
        <v>120294</v>
      </c>
      <c r="E45" s="1429">
        <v>105607</v>
      </c>
      <c r="F45" s="1429">
        <v>139110</v>
      </c>
      <c r="G45" s="629">
        <v>124703</v>
      </c>
      <c r="H45" s="34"/>
    </row>
    <row r="46" spans="1:8" s="3" customFormat="1" ht="18" customHeight="1" thickBot="1">
      <c r="A46" s="1985" t="s">
        <v>1692</v>
      </c>
      <c r="B46" s="1430" t="s">
        <v>2522</v>
      </c>
      <c r="C46" s="1431">
        <v>5389</v>
      </c>
      <c r="D46" s="1431">
        <v>6382</v>
      </c>
      <c r="E46" s="1431">
        <v>6826</v>
      </c>
      <c r="F46" s="1431">
        <v>6225</v>
      </c>
      <c r="G46" s="629">
        <v>5637</v>
      </c>
      <c r="H46" s="34"/>
    </row>
    <row r="47" spans="1:9" s="3" customFormat="1" ht="12" customHeight="1">
      <c r="A47" s="235"/>
      <c r="B47" s="235"/>
      <c r="C47" s="235"/>
      <c r="D47" s="235"/>
      <c r="E47" s="235"/>
      <c r="F47" s="235"/>
      <c r="G47" s="1874" t="s">
        <v>1337</v>
      </c>
      <c r="I47" s="34"/>
    </row>
    <row r="48" spans="1:8" s="3" customFormat="1" ht="12">
      <c r="A48" s="34"/>
      <c r="B48" s="34"/>
      <c r="C48" s="15"/>
      <c r="D48" s="238"/>
      <c r="E48" s="238"/>
      <c r="G48" s="34"/>
      <c r="H48" s="34"/>
    </row>
    <row r="49" spans="1:8" s="3" customFormat="1" ht="24" customHeight="1">
      <c r="A49" s="34"/>
      <c r="B49" s="34"/>
      <c r="D49" s="34"/>
      <c r="E49" s="34"/>
      <c r="G49" s="34"/>
      <c r="H49" s="34"/>
    </row>
  </sheetData>
  <sheetProtection/>
  <mergeCells count="54">
    <mergeCell ref="K8:L8"/>
    <mergeCell ref="B8:C8"/>
    <mergeCell ref="L25:M25"/>
    <mergeCell ref="B9:C9"/>
    <mergeCell ref="G9:H9"/>
    <mergeCell ref="I9:J9"/>
    <mergeCell ref="K9:L9"/>
    <mergeCell ref="K12:L13"/>
    <mergeCell ref="M12:N12"/>
    <mergeCell ref="B14:C14"/>
    <mergeCell ref="B15:C15"/>
    <mergeCell ref="M3:N3"/>
    <mergeCell ref="K3:L4"/>
    <mergeCell ref="B5:C5"/>
    <mergeCell ref="G5:H5"/>
    <mergeCell ref="I5:J5"/>
    <mergeCell ref="K5:L5"/>
    <mergeCell ref="B4:C4"/>
    <mergeCell ref="A3:A4"/>
    <mergeCell ref="B3:E3"/>
    <mergeCell ref="F3:F4"/>
    <mergeCell ref="G3:H4"/>
    <mergeCell ref="I3:J4"/>
    <mergeCell ref="K7:L7"/>
    <mergeCell ref="B6:C6"/>
    <mergeCell ref="G6:H6"/>
    <mergeCell ref="I6:J6"/>
    <mergeCell ref="K6:L6"/>
    <mergeCell ref="A12:A13"/>
    <mergeCell ref="F12:F13"/>
    <mergeCell ref="G12:H13"/>
    <mergeCell ref="I12:J13"/>
    <mergeCell ref="B7:C7"/>
    <mergeCell ref="G7:H7"/>
    <mergeCell ref="I7:J7"/>
    <mergeCell ref="G8:H8"/>
    <mergeCell ref="I8:J8"/>
    <mergeCell ref="B12:C13"/>
    <mergeCell ref="D12:E12"/>
    <mergeCell ref="B10:C10"/>
    <mergeCell ref="F32:G32"/>
    <mergeCell ref="H32:I32"/>
    <mergeCell ref="J32:K32"/>
    <mergeCell ref="L32:M32"/>
    <mergeCell ref="B16:C16"/>
    <mergeCell ref="B17:C17"/>
    <mergeCell ref="B18:C18"/>
    <mergeCell ref="B32:C32"/>
    <mergeCell ref="D32:E32"/>
    <mergeCell ref="B25:C25"/>
    <mergeCell ref="D25:E25"/>
    <mergeCell ref="F25:G25"/>
    <mergeCell ref="H25:I25"/>
    <mergeCell ref="J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>
    <oddFooter>&amp;C-83-</oddFooter>
  </headerFooter>
  <colBreaks count="1" manualBreakCount="1">
    <brk id="10" max="6553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22">
      <selection activeCell="I39" sqref="I39"/>
    </sheetView>
  </sheetViews>
  <sheetFormatPr defaultColWidth="6.625" defaultRowHeight="24" customHeight="1"/>
  <cols>
    <col min="1" max="1" width="23.375" style="34" customWidth="1"/>
    <col min="2" max="2" width="10.625" style="34" customWidth="1"/>
    <col min="3" max="3" width="10.625" style="3" customWidth="1"/>
    <col min="4" max="5" width="10.625" style="34" customWidth="1"/>
    <col min="6" max="6" width="10.625" style="3" customWidth="1"/>
    <col min="7" max="7" width="10.625" style="34" customWidth="1"/>
    <col min="8" max="8" width="9.25390625" style="34" customWidth="1"/>
    <col min="9" max="249" width="6.625" style="3" customWidth="1"/>
    <col min="250" max="16384" width="6.625" style="3" customWidth="1"/>
  </cols>
  <sheetData>
    <row r="1" spans="1:7" ht="24" customHeight="1">
      <c r="A1" s="1" t="s">
        <v>2907</v>
      </c>
      <c r="B1" s="37"/>
      <c r="C1" s="37"/>
      <c r="D1" s="37"/>
      <c r="E1" s="37"/>
      <c r="F1" s="37"/>
      <c r="G1" s="3"/>
    </row>
    <row r="2" spans="1:7" ht="24" customHeight="1">
      <c r="A2" s="1"/>
      <c r="B2" s="37"/>
      <c r="C2" s="37"/>
      <c r="D2" s="37"/>
      <c r="E2" s="37"/>
      <c r="F2" s="37"/>
      <c r="G2" s="3"/>
    </row>
    <row r="3" spans="1:9" ht="18.75" customHeight="1" thickBot="1">
      <c r="A3" s="2459" t="s">
        <v>1338</v>
      </c>
      <c r="B3" s="6"/>
      <c r="C3" s="6"/>
      <c r="D3" s="6"/>
      <c r="E3" s="6"/>
      <c r="F3" s="6"/>
      <c r="G3" s="1777" t="s">
        <v>1327</v>
      </c>
      <c r="H3" s="3"/>
      <c r="I3" s="34"/>
    </row>
    <row r="4" spans="1:7" ht="18.75" customHeight="1" thickBot="1">
      <c r="A4" s="702" t="s">
        <v>1339</v>
      </c>
      <c r="B4" s="699" t="s">
        <v>1329</v>
      </c>
      <c r="C4" s="1436" t="s">
        <v>1330</v>
      </c>
      <c r="D4" s="1436" t="s">
        <v>1331</v>
      </c>
      <c r="E4" s="1436" t="s">
        <v>1332</v>
      </c>
      <c r="F4" s="1436" t="s">
        <v>1333</v>
      </c>
      <c r="G4" s="1439" t="s">
        <v>1174</v>
      </c>
    </row>
    <row r="5" spans="1:8" ht="18.75" customHeight="1">
      <c r="A5" s="589" t="s">
        <v>1340</v>
      </c>
      <c r="B5" s="2489">
        <v>30211</v>
      </c>
      <c r="C5" s="703">
        <v>36654</v>
      </c>
      <c r="D5" s="703">
        <v>31419</v>
      </c>
      <c r="E5" s="703">
        <v>27102</v>
      </c>
      <c r="F5" s="703">
        <v>43466</v>
      </c>
      <c r="G5" s="1973">
        <v>31814</v>
      </c>
      <c r="H5" s="238"/>
    </row>
    <row r="6" spans="1:8" ht="18.75" customHeight="1">
      <c r="A6" s="95" t="s">
        <v>1341</v>
      </c>
      <c r="B6" s="2490">
        <v>1464</v>
      </c>
      <c r="C6" s="700">
        <v>1316</v>
      </c>
      <c r="D6" s="700">
        <v>1445</v>
      </c>
      <c r="E6" s="700">
        <v>1662</v>
      </c>
      <c r="F6" s="700">
        <v>4010</v>
      </c>
      <c r="G6" s="89">
        <v>2090</v>
      </c>
      <c r="H6" s="238"/>
    </row>
    <row r="7" spans="1:7" ht="18.75" customHeight="1">
      <c r="A7" s="95" t="s">
        <v>1342</v>
      </c>
      <c r="B7" s="2490">
        <v>12549</v>
      </c>
      <c r="C7" s="700">
        <v>18751</v>
      </c>
      <c r="D7" s="700">
        <v>17827</v>
      </c>
      <c r="E7" s="700">
        <v>16367</v>
      </c>
      <c r="F7" s="700">
        <v>16497</v>
      </c>
      <c r="G7" s="89">
        <v>20076</v>
      </c>
    </row>
    <row r="8" spans="1:8" ht="18.75" customHeight="1">
      <c r="A8" s="704" t="s">
        <v>1343</v>
      </c>
      <c r="B8" s="2043">
        <v>12936</v>
      </c>
      <c r="C8" s="700">
        <v>12437</v>
      </c>
      <c r="D8" s="700">
        <v>14090</v>
      </c>
      <c r="E8" s="700">
        <v>6282</v>
      </c>
      <c r="F8" s="700">
        <v>10670</v>
      </c>
      <c r="G8" s="206">
        <v>7461</v>
      </c>
      <c r="H8" s="238"/>
    </row>
    <row r="9" spans="1:8" ht="18.75" customHeight="1" thickBot="1">
      <c r="A9" s="63" t="s">
        <v>1344</v>
      </c>
      <c r="B9" s="2491">
        <v>24713</v>
      </c>
      <c r="C9" s="701">
        <v>12746</v>
      </c>
      <c r="D9" s="701">
        <v>11247</v>
      </c>
      <c r="E9" s="701">
        <v>13021</v>
      </c>
      <c r="F9" s="701">
        <v>20507</v>
      </c>
      <c r="G9" s="1975">
        <v>15300</v>
      </c>
      <c r="H9" s="238"/>
    </row>
    <row r="10" spans="1:9" ht="18.75" customHeight="1">
      <c r="A10" s="238"/>
      <c r="B10" s="238"/>
      <c r="C10" s="238"/>
      <c r="D10" s="238"/>
      <c r="E10" s="238"/>
      <c r="F10" s="34"/>
      <c r="G10" s="1437"/>
      <c r="H10" s="3"/>
      <c r="I10" s="34"/>
    </row>
    <row r="11" spans="1:9" ht="18.75" customHeight="1" thickBot="1">
      <c r="A11" s="2459" t="s">
        <v>3039</v>
      </c>
      <c r="B11" s="6"/>
      <c r="C11" s="6"/>
      <c r="D11" s="6"/>
      <c r="E11" s="6"/>
      <c r="F11" s="6"/>
      <c r="G11" s="1796" t="s">
        <v>1327</v>
      </c>
      <c r="H11" s="3"/>
      <c r="I11" s="34"/>
    </row>
    <row r="12" spans="1:7" ht="18.75" customHeight="1" thickBot="1">
      <c r="A12" s="702" t="s">
        <v>1339</v>
      </c>
      <c r="B12" s="699" t="s">
        <v>1329</v>
      </c>
      <c r="C12" s="1435" t="s">
        <v>1330</v>
      </c>
      <c r="D12" s="1435" t="s">
        <v>1331</v>
      </c>
      <c r="E12" s="1435" t="s">
        <v>1332</v>
      </c>
      <c r="F12" s="1435" t="s">
        <v>1333</v>
      </c>
      <c r="G12" s="1986" t="s">
        <v>2537</v>
      </c>
    </row>
    <row r="13" spans="1:8" ht="18.75" customHeight="1">
      <c r="A13" s="589" t="s">
        <v>871</v>
      </c>
      <c r="B13" s="2489">
        <v>25652</v>
      </c>
      <c r="C13" s="703">
        <v>26404</v>
      </c>
      <c r="D13" s="703">
        <v>26212</v>
      </c>
      <c r="E13" s="703">
        <v>29341</v>
      </c>
      <c r="F13" s="703">
        <v>21083</v>
      </c>
      <c r="G13" s="1973">
        <v>17717</v>
      </c>
      <c r="H13" s="238"/>
    </row>
    <row r="14" spans="1:8" ht="18.75" customHeight="1">
      <c r="A14" s="95" t="s">
        <v>1345</v>
      </c>
      <c r="B14" s="2490">
        <v>34642</v>
      </c>
      <c r="C14" s="700">
        <v>34387</v>
      </c>
      <c r="D14" s="700">
        <v>32751</v>
      </c>
      <c r="E14" s="700">
        <v>33988</v>
      </c>
      <c r="F14" s="700">
        <v>29219</v>
      </c>
      <c r="G14" s="89">
        <v>31764</v>
      </c>
      <c r="H14" s="238"/>
    </row>
    <row r="15" spans="1:7" ht="18.75" customHeight="1">
      <c r="A15" s="95" t="s">
        <v>869</v>
      </c>
      <c r="B15" s="2490">
        <v>32005</v>
      </c>
      <c r="C15" s="700">
        <v>44057</v>
      </c>
      <c r="D15" s="700">
        <v>25844</v>
      </c>
      <c r="E15" s="700">
        <v>37577</v>
      </c>
      <c r="F15" s="700">
        <v>36035</v>
      </c>
      <c r="G15" s="89">
        <v>83773</v>
      </c>
    </row>
    <row r="16" spans="1:7" ht="18.75" customHeight="1">
      <c r="A16" s="95" t="s">
        <v>1346</v>
      </c>
      <c r="B16" s="2490" t="s">
        <v>2522</v>
      </c>
      <c r="C16" s="1434" t="s">
        <v>2522</v>
      </c>
      <c r="D16" s="700">
        <v>1816</v>
      </c>
      <c r="E16" s="700">
        <v>1532</v>
      </c>
      <c r="F16" s="700">
        <v>22858</v>
      </c>
      <c r="G16" s="89">
        <v>2549</v>
      </c>
    </row>
    <row r="17" spans="1:8" ht="18.75" customHeight="1">
      <c r="A17" s="704" t="s">
        <v>1347</v>
      </c>
      <c r="B17" s="3456">
        <v>49379</v>
      </c>
      <c r="C17" s="700">
        <v>10532</v>
      </c>
      <c r="D17" s="700">
        <v>15533</v>
      </c>
      <c r="E17" s="700">
        <v>8490</v>
      </c>
      <c r="F17" s="700">
        <v>11963</v>
      </c>
      <c r="G17" s="206">
        <v>6962</v>
      </c>
      <c r="H17" s="238"/>
    </row>
    <row r="18" spans="1:7" ht="18.75" customHeight="1">
      <c r="A18" s="95" t="s">
        <v>1348</v>
      </c>
      <c r="B18" s="3456"/>
      <c r="C18" s="700">
        <v>2510</v>
      </c>
      <c r="D18" s="700">
        <v>4900</v>
      </c>
      <c r="E18" s="700">
        <v>5971</v>
      </c>
      <c r="F18" s="700">
        <v>10748</v>
      </c>
      <c r="G18" s="89">
        <v>7575</v>
      </c>
    </row>
    <row r="19" spans="1:7" ht="18.75" customHeight="1">
      <c r="A19" s="95" t="s">
        <v>1349</v>
      </c>
      <c r="B19" s="3456"/>
      <c r="C19" s="700">
        <v>2843</v>
      </c>
      <c r="D19" s="700">
        <v>1885</v>
      </c>
      <c r="E19" s="700">
        <v>2406</v>
      </c>
      <c r="F19" s="700">
        <v>6430</v>
      </c>
      <c r="G19" s="89">
        <v>2116</v>
      </c>
    </row>
    <row r="20" spans="1:7" ht="18.75" customHeight="1">
      <c r="A20" s="95" t="s">
        <v>1350</v>
      </c>
      <c r="B20" s="3456"/>
      <c r="C20" s="700">
        <v>9844</v>
      </c>
      <c r="D20" s="700">
        <v>15243</v>
      </c>
      <c r="E20" s="700">
        <v>15391</v>
      </c>
      <c r="F20" s="700">
        <v>14095</v>
      </c>
      <c r="G20" s="89">
        <v>13396</v>
      </c>
    </row>
    <row r="21" spans="1:8" ht="18.75" customHeight="1" thickBot="1">
      <c r="A21" s="704" t="s">
        <v>1351</v>
      </c>
      <c r="B21" s="2490" t="s">
        <v>1693</v>
      </c>
      <c r="C21" s="707" t="s">
        <v>1693</v>
      </c>
      <c r="D21" s="707" t="s">
        <v>1693</v>
      </c>
      <c r="E21" s="707" t="s">
        <v>1693</v>
      </c>
      <c r="F21" s="707" t="s">
        <v>1693</v>
      </c>
      <c r="G21" s="206">
        <v>6820</v>
      </c>
      <c r="H21" s="238"/>
    </row>
    <row r="22" spans="1:9" ht="18.75" customHeight="1">
      <c r="A22" s="475"/>
      <c r="B22" s="235"/>
      <c r="C22" s="708"/>
      <c r="D22" s="235"/>
      <c r="E22" s="235"/>
      <c r="F22" s="235"/>
      <c r="G22" s="1987"/>
      <c r="H22" s="3"/>
      <c r="I22" s="34"/>
    </row>
    <row r="23" spans="1:9" ht="18.75" customHeight="1" thickBot="1">
      <c r="A23" s="2459" t="s">
        <v>1352</v>
      </c>
      <c r="B23" s="6"/>
      <c r="C23" s="6"/>
      <c r="D23" s="6"/>
      <c r="E23" s="6"/>
      <c r="F23" s="6"/>
      <c r="G23" s="1796" t="s">
        <v>1327</v>
      </c>
      <c r="H23" s="3"/>
      <c r="I23" s="34"/>
    </row>
    <row r="24" spans="1:7" ht="18.75" customHeight="1" thickBot="1">
      <c r="A24" s="702" t="s">
        <v>1339</v>
      </c>
      <c r="B24" s="699" t="s">
        <v>1329</v>
      </c>
      <c r="C24" s="1435" t="s">
        <v>1330</v>
      </c>
      <c r="D24" s="1435" t="s">
        <v>1331</v>
      </c>
      <c r="E24" s="1435" t="s">
        <v>1332</v>
      </c>
      <c r="F24" s="1435" t="s">
        <v>1333</v>
      </c>
      <c r="G24" s="1986" t="s">
        <v>1174</v>
      </c>
    </row>
    <row r="25" spans="1:8" ht="18.75" customHeight="1">
      <c r="A25" s="589" t="s">
        <v>1353</v>
      </c>
      <c r="B25" s="2489">
        <v>6623</v>
      </c>
      <c r="C25" s="703">
        <v>7638</v>
      </c>
      <c r="D25" s="703">
        <v>1833</v>
      </c>
      <c r="E25" s="703">
        <v>4858</v>
      </c>
      <c r="F25" s="703">
        <v>1134</v>
      </c>
      <c r="G25" s="1973">
        <v>3228</v>
      </c>
      <c r="H25" s="238"/>
    </row>
    <row r="26" spans="1:8" ht="18.75" customHeight="1">
      <c r="A26" s="95" t="s">
        <v>1354</v>
      </c>
      <c r="B26" s="2490">
        <v>5652</v>
      </c>
      <c r="C26" s="700">
        <v>3928</v>
      </c>
      <c r="D26" s="700">
        <v>15983</v>
      </c>
      <c r="E26" s="700">
        <v>15982</v>
      </c>
      <c r="F26" s="700">
        <v>11341</v>
      </c>
      <c r="G26" s="89">
        <v>11763</v>
      </c>
      <c r="H26" s="238"/>
    </row>
    <row r="27" spans="1:7" ht="18.75" customHeight="1">
      <c r="A27" s="95" t="s">
        <v>1355</v>
      </c>
      <c r="B27" s="2490">
        <v>6840</v>
      </c>
      <c r="C27" s="700">
        <v>4972</v>
      </c>
      <c r="D27" s="700">
        <v>8396</v>
      </c>
      <c r="E27" s="700">
        <v>7694</v>
      </c>
      <c r="F27" s="700">
        <v>23253</v>
      </c>
      <c r="G27" s="89">
        <v>19474</v>
      </c>
    </row>
    <row r="28" spans="1:8" ht="18.75" customHeight="1" thickBot="1">
      <c r="A28" s="704" t="s">
        <v>1356</v>
      </c>
      <c r="B28" s="2043">
        <v>1944</v>
      </c>
      <c r="C28" s="700">
        <v>7922</v>
      </c>
      <c r="D28" s="700">
        <v>7880</v>
      </c>
      <c r="E28" s="700">
        <v>7296</v>
      </c>
      <c r="F28" s="700">
        <v>6772</v>
      </c>
      <c r="G28" s="206">
        <v>2839</v>
      </c>
      <c r="H28" s="238"/>
    </row>
    <row r="29" spans="1:7" ht="18.75" customHeight="1">
      <c r="A29" s="235"/>
      <c r="B29" s="235"/>
      <c r="C29" s="191"/>
      <c r="D29" s="235"/>
      <c r="E29" s="235"/>
      <c r="F29" s="191"/>
      <c r="G29" s="1263"/>
    </row>
    <row r="30" spans="1:9" ht="18.75" customHeight="1" thickBot="1">
      <c r="A30" s="2459" t="s">
        <v>3040</v>
      </c>
      <c r="B30" s="6"/>
      <c r="C30" s="6"/>
      <c r="D30" s="6"/>
      <c r="E30" s="6"/>
      <c r="F30" s="6"/>
      <c r="G30" s="1796" t="s">
        <v>1327</v>
      </c>
      <c r="H30" s="3"/>
      <c r="I30" s="34"/>
    </row>
    <row r="31" spans="1:7" ht="18.75" customHeight="1" thickBot="1">
      <c r="A31" s="702" t="s">
        <v>1339</v>
      </c>
      <c r="B31" s="699" t="s">
        <v>1329</v>
      </c>
      <c r="C31" s="1436" t="s">
        <v>1330</v>
      </c>
      <c r="D31" s="1436" t="s">
        <v>1331</v>
      </c>
      <c r="E31" s="1436" t="s">
        <v>1332</v>
      </c>
      <c r="F31" s="1436" t="s">
        <v>1333</v>
      </c>
      <c r="G31" s="1439" t="s">
        <v>1174</v>
      </c>
    </row>
    <row r="32" spans="1:8" ht="18.75" customHeight="1" thickBot="1">
      <c r="A32" s="709" t="s">
        <v>1357</v>
      </c>
      <c r="B32" s="2492">
        <v>2291</v>
      </c>
      <c r="C32" s="710">
        <v>1805</v>
      </c>
      <c r="D32" s="710">
        <v>3957</v>
      </c>
      <c r="E32" s="710">
        <v>2383</v>
      </c>
      <c r="F32" s="710">
        <v>0</v>
      </c>
      <c r="G32" s="1988" t="s">
        <v>1336</v>
      </c>
      <c r="H32" s="238"/>
    </row>
    <row r="33" ht="18.75" customHeight="1">
      <c r="G33" s="676"/>
    </row>
    <row r="34" spans="1:9" ht="18.75" customHeight="1" thickBot="1">
      <c r="A34" s="2459" t="s">
        <v>2536</v>
      </c>
      <c r="B34" s="6"/>
      <c r="C34" s="6"/>
      <c r="D34" s="6"/>
      <c r="E34" s="6"/>
      <c r="F34" s="6"/>
      <c r="G34" s="1796" t="s">
        <v>1327</v>
      </c>
      <c r="H34" s="3"/>
      <c r="I34" s="34"/>
    </row>
    <row r="35" spans="1:7" ht="18.75" customHeight="1" thickBot="1">
      <c r="A35" s="702" t="s">
        <v>1339</v>
      </c>
      <c r="B35" s="699" t="s">
        <v>1329</v>
      </c>
      <c r="C35" s="1436" t="s">
        <v>1330</v>
      </c>
      <c r="D35" s="1436" t="s">
        <v>1331</v>
      </c>
      <c r="E35" s="1436" t="s">
        <v>1332</v>
      </c>
      <c r="F35" s="1436" t="s">
        <v>1333</v>
      </c>
      <c r="G35" s="1439" t="s">
        <v>2537</v>
      </c>
    </row>
    <row r="36" spans="1:8" ht="18.75" customHeight="1">
      <c r="A36" s="589" t="s">
        <v>1358</v>
      </c>
      <c r="B36" s="2489">
        <v>29168</v>
      </c>
      <c r="C36" s="703">
        <v>20161</v>
      </c>
      <c r="D36" s="703">
        <v>19283</v>
      </c>
      <c r="E36" s="703">
        <v>19647</v>
      </c>
      <c r="F36" s="703">
        <v>22310</v>
      </c>
      <c r="G36" s="1973">
        <v>21012</v>
      </c>
      <c r="H36" s="238"/>
    </row>
    <row r="37" spans="1:8" ht="18.75" customHeight="1">
      <c r="A37" s="711" t="s">
        <v>1359</v>
      </c>
      <c r="B37" s="2490">
        <v>5700</v>
      </c>
      <c r="C37" s="700">
        <v>4904</v>
      </c>
      <c r="D37" s="700">
        <v>6463</v>
      </c>
      <c r="E37" s="700">
        <v>4594</v>
      </c>
      <c r="F37" s="700">
        <v>5541</v>
      </c>
      <c r="G37" s="89">
        <v>5577</v>
      </c>
      <c r="H37" s="238"/>
    </row>
    <row r="38" spans="1:7" ht="18.75" customHeight="1" thickBot="1">
      <c r="A38" s="95" t="s">
        <v>1360</v>
      </c>
      <c r="B38" s="2490">
        <v>310</v>
      </c>
      <c r="C38" s="700">
        <v>310</v>
      </c>
      <c r="D38" s="700">
        <v>250</v>
      </c>
      <c r="E38" s="700">
        <v>167</v>
      </c>
      <c r="F38" s="700">
        <v>295</v>
      </c>
      <c r="G38" s="1989">
        <v>324</v>
      </c>
    </row>
    <row r="39" spans="1:7" ht="24" customHeight="1">
      <c r="A39" s="1797" t="s">
        <v>3041</v>
      </c>
      <c r="B39" s="235"/>
      <c r="C39" s="191"/>
      <c r="D39" s="235"/>
      <c r="E39" s="235"/>
      <c r="F39" s="191"/>
      <c r="G39" s="1990" t="s">
        <v>1337</v>
      </c>
    </row>
    <row r="40" spans="1:7" ht="24" customHeight="1">
      <c r="A40" s="1795"/>
      <c r="B40" s="238"/>
      <c r="C40" s="15"/>
      <c r="D40" s="238"/>
      <c r="E40" s="238"/>
      <c r="F40" s="15"/>
      <c r="G40" s="238"/>
    </row>
  </sheetData>
  <sheetProtection/>
  <mergeCells count="1">
    <mergeCell ref="B17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&amp;C-84-</oddFooter>
  </headerFooter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25">
      <selection activeCell="G3" sqref="G3"/>
    </sheetView>
  </sheetViews>
  <sheetFormatPr defaultColWidth="6.625" defaultRowHeight="24" customHeight="1"/>
  <cols>
    <col min="1" max="1" width="23.375" style="34" customWidth="1"/>
    <col min="2" max="2" width="10.625" style="34" customWidth="1"/>
    <col min="3" max="3" width="10.625" style="3" customWidth="1"/>
    <col min="4" max="5" width="10.625" style="34" customWidth="1"/>
    <col min="6" max="6" width="10.625" style="3" customWidth="1"/>
    <col min="7" max="7" width="10.625" style="34" customWidth="1"/>
    <col min="8" max="8" width="9.25390625" style="34" customWidth="1"/>
    <col min="9" max="249" width="6.625" style="3" customWidth="1"/>
    <col min="250" max="16384" width="6.625" style="3" customWidth="1"/>
  </cols>
  <sheetData>
    <row r="1" spans="1:7" ht="17.25">
      <c r="A1" s="1" t="s">
        <v>2908</v>
      </c>
      <c r="B1" s="37"/>
      <c r="C1" s="37"/>
      <c r="D1" s="37"/>
      <c r="E1" s="37"/>
      <c r="F1" s="37"/>
      <c r="G1" s="3"/>
    </row>
    <row r="2" spans="1:7" ht="17.25">
      <c r="A2" s="1"/>
      <c r="B2" s="37"/>
      <c r="C2" s="37"/>
      <c r="D2" s="37"/>
      <c r="E2" s="37"/>
      <c r="F2" s="37"/>
      <c r="G2" s="3"/>
    </row>
    <row r="3" spans="1:9" ht="14.25" thickBot="1">
      <c r="A3" s="35"/>
      <c r="B3" s="6"/>
      <c r="C3" s="6"/>
      <c r="D3" s="6"/>
      <c r="E3" s="6"/>
      <c r="F3" s="6"/>
      <c r="G3" s="2246" t="s">
        <v>1327</v>
      </c>
      <c r="H3" s="3"/>
      <c r="I3" s="34"/>
    </row>
    <row r="4" spans="1:7" ht="24.75" customHeight="1" thickBot="1">
      <c r="A4" s="702" t="s">
        <v>1339</v>
      </c>
      <c r="B4" s="699" t="s">
        <v>1329</v>
      </c>
      <c r="C4" s="1436" t="s">
        <v>1330</v>
      </c>
      <c r="D4" s="1436" t="s">
        <v>1331</v>
      </c>
      <c r="E4" s="1436" t="s">
        <v>1332</v>
      </c>
      <c r="F4" s="1436" t="s">
        <v>1333</v>
      </c>
      <c r="G4" s="1439" t="s">
        <v>1174</v>
      </c>
    </row>
    <row r="5" spans="1:8" ht="24.75" customHeight="1">
      <c r="A5" s="712" t="s">
        <v>1361</v>
      </c>
      <c r="B5" s="2319">
        <v>28990</v>
      </c>
      <c r="C5" s="2320">
        <v>21877</v>
      </c>
      <c r="D5" s="2320">
        <v>15028</v>
      </c>
      <c r="E5" s="2320">
        <v>10985</v>
      </c>
      <c r="F5" s="2320">
        <v>9290</v>
      </c>
      <c r="G5" s="2299">
        <v>16303</v>
      </c>
      <c r="H5" s="238"/>
    </row>
    <row r="6" spans="1:8" ht="24.75" customHeight="1">
      <c r="A6" s="711" t="s">
        <v>1362</v>
      </c>
      <c r="B6" s="2321">
        <v>4156</v>
      </c>
      <c r="C6" s="2322">
        <v>3204</v>
      </c>
      <c r="D6" s="2322">
        <v>2524</v>
      </c>
      <c r="E6" s="2322">
        <v>4591</v>
      </c>
      <c r="F6" s="2322">
        <v>2551</v>
      </c>
      <c r="G6" s="1488">
        <v>3712</v>
      </c>
      <c r="H6" s="238"/>
    </row>
    <row r="7" spans="1:7" ht="24.75" customHeight="1">
      <c r="A7" s="711" t="s">
        <v>1363</v>
      </c>
      <c r="B7" s="2321">
        <v>14248</v>
      </c>
      <c r="C7" s="2322">
        <v>17595</v>
      </c>
      <c r="D7" s="2322">
        <v>15521</v>
      </c>
      <c r="E7" s="2322">
        <v>13007</v>
      </c>
      <c r="F7" s="2322">
        <v>13984</v>
      </c>
      <c r="G7" s="1488">
        <v>14183</v>
      </c>
    </row>
    <row r="8" spans="1:8" ht="24.75" customHeight="1">
      <c r="A8" s="713" t="s">
        <v>1364</v>
      </c>
      <c r="B8" s="2323">
        <v>6562</v>
      </c>
      <c r="C8" s="2322">
        <v>7150</v>
      </c>
      <c r="D8" s="2322">
        <v>5975</v>
      </c>
      <c r="E8" s="2324">
        <v>0</v>
      </c>
      <c r="F8" s="2322">
        <v>19250</v>
      </c>
      <c r="G8" s="2300">
        <v>21180</v>
      </c>
      <c r="H8" s="714"/>
    </row>
    <row r="9" spans="1:8" ht="24.75" customHeight="1">
      <c r="A9" s="711" t="s">
        <v>1365</v>
      </c>
      <c r="B9" s="2321">
        <v>3235</v>
      </c>
      <c r="C9" s="2322">
        <v>1528</v>
      </c>
      <c r="D9" s="2322">
        <v>1931</v>
      </c>
      <c r="E9" s="2322">
        <v>3356</v>
      </c>
      <c r="F9" s="2322">
        <v>1715</v>
      </c>
      <c r="G9" s="1488">
        <v>1435</v>
      </c>
      <c r="H9" s="715"/>
    </row>
    <row r="10" spans="1:7" ht="24.75" customHeight="1">
      <c r="A10" s="711" t="s">
        <v>1366</v>
      </c>
      <c r="B10" s="2321">
        <v>1874</v>
      </c>
      <c r="C10" s="2322">
        <v>2245</v>
      </c>
      <c r="D10" s="2322">
        <v>2136</v>
      </c>
      <c r="E10" s="2322">
        <v>2441</v>
      </c>
      <c r="F10" s="2322">
        <v>1162</v>
      </c>
      <c r="G10" s="1488">
        <v>1323</v>
      </c>
    </row>
    <row r="11" spans="1:8" ht="24.75" customHeight="1">
      <c r="A11" s="713" t="s">
        <v>1367</v>
      </c>
      <c r="B11" s="2323">
        <v>8015</v>
      </c>
      <c r="C11" s="2322">
        <v>15237</v>
      </c>
      <c r="D11" s="2322">
        <v>3126</v>
      </c>
      <c r="E11" s="2322">
        <v>5476</v>
      </c>
      <c r="F11" s="2322">
        <v>8795</v>
      </c>
      <c r="G11" s="2300">
        <v>6906</v>
      </c>
      <c r="H11" s="238"/>
    </row>
    <row r="12" spans="1:8" ht="24.75" customHeight="1">
      <c r="A12" s="711" t="s">
        <v>1368</v>
      </c>
      <c r="B12" s="2321">
        <v>22387</v>
      </c>
      <c r="C12" s="2322">
        <v>14849</v>
      </c>
      <c r="D12" s="2322">
        <v>18801</v>
      </c>
      <c r="E12" s="2322">
        <v>24491</v>
      </c>
      <c r="F12" s="2322">
        <v>25582</v>
      </c>
      <c r="G12" s="1488">
        <v>24301</v>
      </c>
      <c r="H12" s="238"/>
    </row>
    <row r="13" spans="1:7" ht="24.75" customHeight="1">
      <c r="A13" s="711" t="s">
        <v>1369</v>
      </c>
      <c r="B13" s="2321">
        <v>5809</v>
      </c>
      <c r="C13" s="2322">
        <v>5125</v>
      </c>
      <c r="D13" s="2322">
        <v>4483</v>
      </c>
      <c r="E13" s="2322">
        <v>4404</v>
      </c>
      <c r="F13" s="2322">
        <v>3103</v>
      </c>
      <c r="G13" s="1488">
        <v>3205</v>
      </c>
    </row>
    <row r="14" spans="1:8" ht="24.75" customHeight="1">
      <c r="A14" s="713" t="s">
        <v>1370</v>
      </c>
      <c r="B14" s="2323">
        <v>1084</v>
      </c>
      <c r="C14" s="2322">
        <v>1322</v>
      </c>
      <c r="D14" s="2322">
        <v>976</v>
      </c>
      <c r="E14" s="2322">
        <v>1281</v>
      </c>
      <c r="F14" s="2322">
        <v>1279</v>
      </c>
      <c r="G14" s="2300">
        <v>1280</v>
      </c>
      <c r="H14" s="238"/>
    </row>
    <row r="15" spans="1:8" ht="24.75" customHeight="1">
      <c r="A15" s="711" t="s">
        <v>1371</v>
      </c>
      <c r="B15" s="2321">
        <v>1110</v>
      </c>
      <c r="C15" s="2322">
        <v>1917</v>
      </c>
      <c r="D15" s="2322">
        <v>2446</v>
      </c>
      <c r="E15" s="2322">
        <v>2203</v>
      </c>
      <c r="F15" s="2322">
        <v>2865</v>
      </c>
      <c r="G15" s="1488">
        <v>2815</v>
      </c>
      <c r="H15" s="238"/>
    </row>
    <row r="16" spans="1:7" ht="24.75" customHeight="1" thickBot="1">
      <c r="A16" s="711" t="s">
        <v>1372</v>
      </c>
      <c r="B16" s="2321">
        <v>1635</v>
      </c>
      <c r="C16" s="2322">
        <v>3416</v>
      </c>
      <c r="D16" s="2322">
        <v>1636</v>
      </c>
      <c r="E16" s="2322">
        <v>1946</v>
      </c>
      <c r="F16" s="2322">
        <v>1397</v>
      </c>
      <c r="G16" s="1488">
        <v>1140</v>
      </c>
    </row>
    <row r="17" spans="1:9" ht="15" customHeight="1">
      <c r="A17" s="235" t="s">
        <v>3358</v>
      </c>
      <c r="B17" s="235"/>
      <c r="C17" s="235"/>
      <c r="D17" s="235"/>
      <c r="E17" s="235"/>
      <c r="F17" s="235"/>
      <c r="G17" s="1288"/>
      <c r="H17" s="3"/>
      <c r="I17" s="34"/>
    </row>
    <row r="18" spans="1:9" ht="15" customHeight="1">
      <c r="A18" s="676" t="s">
        <v>3357</v>
      </c>
      <c r="B18" s="238"/>
      <c r="C18" s="238"/>
      <c r="D18" s="238"/>
      <c r="E18" s="238"/>
      <c r="F18" s="676"/>
      <c r="G18" s="42" t="s">
        <v>1337</v>
      </c>
      <c r="H18" s="3"/>
      <c r="I18" s="34"/>
    </row>
    <row r="19" spans="1:9" ht="13.5">
      <c r="A19" s="238"/>
      <c r="B19" s="238"/>
      <c r="C19" s="238"/>
      <c r="D19" s="238"/>
      <c r="E19" s="238"/>
      <c r="F19" s="676"/>
      <c r="G19" s="1437"/>
      <c r="H19" s="3"/>
      <c r="I19" s="34"/>
    </row>
    <row r="20" spans="1:9" ht="13.5">
      <c r="A20" s="676"/>
      <c r="B20" s="676"/>
      <c r="C20" s="676"/>
      <c r="D20" s="676"/>
      <c r="E20" s="676"/>
      <c r="F20" s="676"/>
      <c r="G20" s="1437"/>
      <c r="H20" s="3"/>
      <c r="I20" s="34"/>
    </row>
    <row r="21" spans="1:9" ht="13.5">
      <c r="A21" s="676"/>
      <c r="B21" s="676"/>
      <c r="C21" s="676"/>
      <c r="D21" s="676"/>
      <c r="E21" s="676"/>
      <c r="F21" s="676"/>
      <c r="G21" s="1437"/>
      <c r="H21" s="3"/>
      <c r="I21" s="34"/>
    </row>
    <row r="22" spans="1:9" ht="18" customHeight="1">
      <c r="A22" s="2325" t="s">
        <v>3359</v>
      </c>
      <c r="B22" s="676"/>
      <c r="C22" s="676"/>
      <c r="D22" s="676"/>
      <c r="E22" s="676"/>
      <c r="F22" s="676"/>
      <c r="G22" s="1437"/>
      <c r="H22" s="3"/>
      <c r="I22" s="34"/>
    </row>
    <row r="23" spans="1:7" ht="18" thickBot="1">
      <c r="A23" s="1"/>
      <c r="B23" s="37"/>
      <c r="C23" s="37"/>
      <c r="D23" s="37"/>
      <c r="E23" s="37"/>
      <c r="F23" s="37"/>
      <c r="G23" s="42" t="s">
        <v>1373</v>
      </c>
    </row>
    <row r="24" spans="1:7" ht="24.75" customHeight="1" thickBot="1">
      <c r="A24" s="702" t="s">
        <v>1339</v>
      </c>
      <c r="B24" s="699" t="s">
        <v>1329</v>
      </c>
      <c r="C24" s="1436" t="s">
        <v>1330</v>
      </c>
      <c r="D24" s="1436" t="s">
        <v>1331</v>
      </c>
      <c r="E24" s="1436" t="s">
        <v>1332</v>
      </c>
      <c r="F24" s="1436" t="s">
        <v>1333</v>
      </c>
      <c r="G24" s="1439" t="s">
        <v>1174</v>
      </c>
    </row>
    <row r="25" spans="1:8" ht="24.75" customHeight="1">
      <c r="A25" s="589" t="s">
        <v>1375</v>
      </c>
      <c r="B25" s="2319">
        <v>10824</v>
      </c>
      <c r="C25" s="2320">
        <v>17402</v>
      </c>
      <c r="D25" s="2320">
        <v>14992</v>
      </c>
      <c r="E25" s="2320">
        <v>16208</v>
      </c>
      <c r="F25" s="2320">
        <v>19250</v>
      </c>
      <c r="G25" s="2299">
        <v>21180</v>
      </c>
      <c r="H25" s="238"/>
    </row>
    <row r="26" spans="1:8" ht="24.75" customHeight="1" thickBot="1">
      <c r="A26" s="95" t="s">
        <v>1376</v>
      </c>
      <c r="B26" s="2321">
        <v>11380</v>
      </c>
      <c r="C26" s="2322">
        <v>10251</v>
      </c>
      <c r="D26" s="2322">
        <v>6808</v>
      </c>
      <c r="E26" s="2322">
        <v>7176</v>
      </c>
      <c r="F26" s="2322">
        <v>5370</v>
      </c>
      <c r="G26" s="1488">
        <v>7379</v>
      </c>
      <c r="H26" s="238"/>
    </row>
    <row r="27" spans="1:9" ht="15" customHeight="1">
      <c r="A27" s="235" t="s">
        <v>3041</v>
      </c>
      <c r="B27" s="235"/>
      <c r="C27" s="235"/>
      <c r="D27" s="235"/>
      <c r="E27" s="235"/>
      <c r="F27" s="235"/>
      <c r="G27" s="2216" t="s">
        <v>1337</v>
      </c>
      <c r="H27" s="3"/>
      <c r="I27" s="34"/>
    </row>
    <row r="28" spans="1:9" ht="13.5">
      <c r="A28" s="676"/>
      <c r="B28" s="676"/>
      <c r="C28" s="676"/>
      <c r="D28" s="676"/>
      <c r="E28" s="676"/>
      <c r="F28" s="676"/>
      <c r="G28" s="1437"/>
      <c r="H28" s="3"/>
      <c r="I28" s="34"/>
    </row>
    <row r="29" spans="1:9" ht="13.5">
      <c r="A29" s="676"/>
      <c r="B29" s="676"/>
      <c r="C29" s="676"/>
      <c r="D29" s="676"/>
      <c r="E29" s="676"/>
      <c r="F29" s="676"/>
      <c r="G29" s="1437"/>
      <c r="H29" s="3"/>
      <c r="I29" s="34"/>
    </row>
    <row r="30" spans="1:9" ht="18" customHeight="1">
      <c r="A30" s="2325" t="s">
        <v>3360</v>
      </c>
      <c r="B30" s="238"/>
      <c r="C30" s="238"/>
      <c r="D30" s="238"/>
      <c r="E30" s="238"/>
      <c r="F30" s="676"/>
      <c r="G30" s="1437"/>
      <c r="H30" s="3"/>
      <c r="I30" s="34"/>
    </row>
    <row r="31" spans="1:7" ht="18" thickBot="1">
      <c r="A31" s="1"/>
      <c r="B31" s="37"/>
      <c r="C31" s="37"/>
      <c r="D31" s="37"/>
      <c r="E31" s="37"/>
      <c r="F31" s="37"/>
      <c r="G31" s="42" t="s">
        <v>1373</v>
      </c>
    </row>
    <row r="32" spans="1:7" ht="24.75" customHeight="1" thickBot="1">
      <c r="A32" s="103" t="s">
        <v>1328</v>
      </c>
      <c r="B32" s="699" t="s">
        <v>1329</v>
      </c>
      <c r="C32" s="1436" t="s">
        <v>1330</v>
      </c>
      <c r="D32" s="1436" t="s">
        <v>1331</v>
      </c>
      <c r="E32" s="1436" t="s">
        <v>1332</v>
      </c>
      <c r="F32" s="1436" t="s">
        <v>1333</v>
      </c>
      <c r="G32" s="1439" t="s">
        <v>1174</v>
      </c>
    </row>
    <row r="33" spans="1:8" ht="24.75" customHeight="1">
      <c r="A33" s="589" t="s">
        <v>1377</v>
      </c>
      <c r="B33" s="2319">
        <v>46860</v>
      </c>
      <c r="C33" s="2320">
        <v>42240</v>
      </c>
      <c r="D33" s="2320">
        <v>20922</v>
      </c>
      <c r="E33" s="2320">
        <v>22890</v>
      </c>
      <c r="F33" s="2320">
        <v>19982</v>
      </c>
      <c r="G33" s="2299">
        <v>20748</v>
      </c>
      <c r="H33" s="238"/>
    </row>
    <row r="34" spans="1:8" ht="24.75" customHeight="1" thickBot="1">
      <c r="A34" s="95" t="s">
        <v>1378</v>
      </c>
      <c r="B34" s="2321">
        <v>12227</v>
      </c>
      <c r="C34" s="2322">
        <v>11026</v>
      </c>
      <c r="D34" s="2322">
        <v>5474</v>
      </c>
      <c r="E34" s="2322">
        <v>5579</v>
      </c>
      <c r="F34" s="2322">
        <v>6155</v>
      </c>
      <c r="G34" s="2326">
        <v>7192</v>
      </c>
      <c r="H34" s="238"/>
    </row>
    <row r="35" spans="1:7" ht="15" customHeight="1">
      <c r="A35" s="2327" t="s">
        <v>3042</v>
      </c>
      <c r="B35" s="235"/>
      <c r="C35" s="191"/>
      <c r="D35" s="235"/>
      <c r="E35" s="235"/>
      <c r="F35" s="191"/>
      <c r="G35" s="2288" t="s">
        <v>1337</v>
      </c>
    </row>
    <row r="36" spans="1:7" ht="12">
      <c r="A36" s="1795"/>
      <c r="B36" s="238"/>
      <c r="C36" s="15"/>
      <c r="D36" s="238"/>
      <c r="E36" s="238"/>
      <c r="F36" s="15"/>
      <c r="G36" s="2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&amp;C-85-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J10" sqref="J10"/>
    </sheetView>
  </sheetViews>
  <sheetFormatPr defaultColWidth="6.625" defaultRowHeight="24" customHeight="1"/>
  <cols>
    <col min="1" max="1" width="23.375" style="34" customWidth="1"/>
    <col min="2" max="2" width="9.25390625" style="34" customWidth="1"/>
    <col min="3" max="3" width="9.25390625" style="3" customWidth="1"/>
    <col min="4" max="5" width="9.25390625" style="34" customWidth="1"/>
    <col min="6" max="6" width="9.25390625" style="3" customWidth="1"/>
    <col min="7" max="8" width="9.25390625" style="34" customWidth="1"/>
    <col min="9" max="249" width="6.625" style="3" customWidth="1"/>
    <col min="250" max="16384" width="6.625" style="3" customWidth="1"/>
  </cols>
  <sheetData>
    <row r="1" spans="1:7" ht="17.25">
      <c r="A1" s="1" t="s">
        <v>2909</v>
      </c>
      <c r="B1" s="37"/>
      <c r="C1" s="37"/>
      <c r="D1" s="37"/>
      <c r="E1" s="37"/>
      <c r="F1" s="37"/>
      <c r="G1" s="1991"/>
    </row>
    <row r="2" spans="1:7" ht="18" thickBot="1">
      <c r="A2" s="1"/>
      <c r="B2" s="37"/>
      <c r="C2" s="37"/>
      <c r="D2" s="37"/>
      <c r="E2" s="37"/>
      <c r="F2" s="37"/>
      <c r="G2" s="42" t="s">
        <v>3043</v>
      </c>
    </row>
    <row r="3" spans="1:7" ht="24.75" customHeight="1" thickBot="1">
      <c r="A3" s="1349" t="s">
        <v>1339</v>
      </c>
      <c r="B3" s="699" t="s">
        <v>1329</v>
      </c>
      <c r="C3" s="1436" t="s">
        <v>1330</v>
      </c>
      <c r="D3" s="1436" t="s">
        <v>342</v>
      </c>
      <c r="E3" s="1436" t="s">
        <v>343</v>
      </c>
      <c r="F3" s="1436" t="s">
        <v>627</v>
      </c>
      <c r="G3" s="1439" t="s">
        <v>1174</v>
      </c>
    </row>
    <row r="4" spans="1:8" ht="24.75" customHeight="1" thickBot="1">
      <c r="A4" s="2328" t="s">
        <v>2538</v>
      </c>
      <c r="B4" s="2321">
        <v>9440</v>
      </c>
      <c r="C4" s="2322">
        <v>13314</v>
      </c>
      <c r="D4" s="2322">
        <v>16338</v>
      </c>
      <c r="E4" s="2322">
        <v>20019</v>
      </c>
      <c r="F4" s="2322">
        <v>15161</v>
      </c>
      <c r="G4" s="1488">
        <v>13310</v>
      </c>
      <c r="H4" s="676"/>
    </row>
    <row r="5" spans="1:7" ht="13.5">
      <c r="A5" s="475"/>
      <c r="B5" s="235"/>
      <c r="C5" s="191"/>
      <c r="D5" s="235"/>
      <c r="E5" s="235"/>
      <c r="F5" s="191"/>
      <c r="G5" s="1314" t="s">
        <v>3074</v>
      </c>
    </row>
    <row r="6" spans="1:7" ht="13.5">
      <c r="A6" s="95"/>
      <c r="B6" s="676"/>
      <c r="C6" s="1965"/>
      <c r="D6" s="676"/>
      <c r="E6" s="676"/>
      <c r="F6" s="1965"/>
      <c r="G6" s="1768"/>
    </row>
    <row r="7" spans="1:7" ht="13.5">
      <c r="A7" s="95"/>
      <c r="B7" s="676"/>
      <c r="C7" s="1965"/>
      <c r="D7" s="676"/>
      <c r="E7" s="676"/>
      <c r="F7" s="1965"/>
      <c r="G7" s="1768"/>
    </row>
    <row r="8" spans="1:7" ht="13.5">
      <c r="A8" s="95"/>
      <c r="B8" s="676"/>
      <c r="C8" s="1357"/>
      <c r="D8" s="676"/>
      <c r="E8" s="676"/>
      <c r="F8" s="1357"/>
      <c r="G8" s="294"/>
    </row>
    <row r="9" spans="1:7" ht="18" customHeight="1">
      <c r="A9" s="2329" t="s">
        <v>3361</v>
      </c>
      <c r="B9" s="676"/>
      <c r="C9" s="1357"/>
      <c r="D9" s="676"/>
      <c r="E9" s="676"/>
      <c r="F9" s="1357"/>
      <c r="G9" s="294"/>
    </row>
    <row r="10" spans="1:7" ht="18" thickBot="1">
      <c r="A10" s="1"/>
      <c r="B10" s="37"/>
      <c r="C10" s="37"/>
      <c r="D10" s="37"/>
      <c r="E10" s="37"/>
      <c r="F10" s="37"/>
      <c r="G10" s="1858" t="s">
        <v>3466</v>
      </c>
    </row>
    <row r="11" spans="1:7" ht="24.75" customHeight="1" thickBot="1">
      <c r="A11" s="702" t="s">
        <v>1339</v>
      </c>
      <c r="B11" s="1440" t="s">
        <v>1329</v>
      </c>
      <c r="C11" s="1436" t="s">
        <v>1330</v>
      </c>
      <c r="D11" s="1436" t="s">
        <v>1331</v>
      </c>
      <c r="E11" s="1436" t="s">
        <v>1332</v>
      </c>
      <c r="F11" s="1436" t="s">
        <v>1333</v>
      </c>
      <c r="G11" s="1439" t="s">
        <v>1174</v>
      </c>
    </row>
    <row r="12" spans="1:8" ht="24.75" customHeight="1">
      <c r="A12" s="1438" t="s">
        <v>1694</v>
      </c>
      <c r="B12" s="2330">
        <v>0</v>
      </c>
      <c r="C12" s="2331">
        <v>24</v>
      </c>
      <c r="D12" s="2331">
        <v>17</v>
      </c>
      <c r="E12" s="2331">
        <v>16</v>
      </c>
      <c r="F12" s="2331">
        <v>12</v>
      </c>
      <c r="G12" s="2332">
        <v>10</v>
      </c>
      <c r="H12" s="238"/>
    </row>
    <row r="13" spans="1:8" ht="24.75" customHeight="1">
      <c r="A13" s="2334" t="s">
        <v>1379</v>
      </c>
      <c r="B13" s="2321">
        <v>13807</v>
      </c>
      <c r="C13" s="2322">
        <v>12255</v>
      </c>
      <c r="D13" s="2322">
        <v>12778</v>
      </c>
      <c r="E13" s="2322">
        <v>13327</v>
      </c>
      <c r="F13" s="2322">
        <v>13102</v>
      </c>
      <c r="G13" s="1488">
        <v>7841</v>
      </c>
      <c r="H13" s="238"/>
    </row>
    <row r="14" spans="1:8" ht="24.75" customHeight="1">
      <c r="A14" s="2334" t="s">
        <v>1380</v>
      </c>
      <c r="B14" s="2321">
        <v>22180</v>
      </c>
      <c r="C14" s="2322">
        <v>22290</v>
      </c>
      <c r="D14" s="2322">
        <v>19797</v>
      </c>
      <c r="E14" s="2322">
        <v>17915</v>
      </c>
      <c r="F14" s="2322">
        <v>14800</v>
      </c>
      <c r="G14" s="1488">
        <v>14802</v>
      </c>
      <c r="H14" s="238"/>
    </row>
    <row r="15" spans="1:8" ht="24.75" customHeight="1">
      <c r="A15" s="2334" t="s">
        <v>1381</v>
      </c>
      <c r="B15" s="2321">
        <v>4087</v>
      </c>
      <c r="C15" s="2322">
        <v>4914</v>
      </c>
      <c r="D15" s="2322">
        <v>8874</v>
      </c>
      <c r="E15" s="2322">
        <v>7617</v>
      </c>
      <c r="F15" s="2322">
        <v>7059</v>
      </c>
      <c r="G15" s="1488">
        <v>6455</v>
      </c>
      <c r="H15" s="238"/>
    </row>
    <row r="16" spans="1:8" ht="24.75" customHeight="1">
      <c r="A16" s="2334" t="s">
        <v>1382</v>
      </c>
      <c r="B16" s="2321">
        <v>0</v>
      </c>
      <c r="C16" s="2322">
        <v>652</v>
      </c>
      <c r="D16" s="2322">
        <v>506</v>
      </c>
      <c r="E16" s="2322">
        <v>483</v>
      </c>
      <c r="F16" s="2322">
        <v>365</v>
      </c>
      <c r="G16" s="1488">
        <v>405</v>
      </c>
      <c r="H16" s="238"/>
    </row>
    <row r="17" spans="1:8" ht="24.75" customHeight="1">
      <c r="A17" s="2334" t="s">
        <v>1383</v>
      </c>
      <c r="B17" s="2321">
        <v>1775</v>
      </c>
      <c r="C17" s="2322">
        <v>1032</v>
      </c>
      <c r="D17" s="2322">
        <v>1589</v>
      </c>
      <c r="E17" s="2322">
        <v>1979</v>
      </c>
      <c r="F17" s="2322">
        <v>1855</v>
      </c>
      <c r="G17" s="1488">
        <v>1880</v>
      </c>
      <c r="H17" s="238"/>
    </row>
    <row r="18" spans="1:8" ht="24.75" customHeight="1">
      <c r="A18" s="2334" t="s">
        <v>1384</v>
      </c>
      <c r="B18" s="2321">
        <v>7258</v>
      </c>
      <c r="C18" s="2322">
        <v>14859</v>
      </c>
      <c r="D18" s="2322">
        <v>15201</v>
      </c>
      <c r="E18" s="2322">
        <v>13168</v>
      </c>
      <c r="F18" s="2322">
        <v>12254</v>
      </c>
      <c r="G18" s="1488">
        <v>12945</v>
      </c>
      <c r="H18" s="238"/>
    </row>
    <row r="19" spans="1:8" ht="24.75" customHeight="1">
      <c r="A19" s="2334" t="s">
        <v>1385</v>
      </c>
      <c r="B19" s="2321">
        <v>1090</v>
      </c>
      <c r="C19" s="2322">
        <v>4250</v>
      </c>
      <c r="D19" s="2322">
        <v>1230</v>
      </c>
      <c r="E19" s="2322">
        <v>6033</v>
      </c>
      <c r="F19" s="2322">
        <v>9527</v>
      </c>
      <c r="G19" s="1488">
        <v>7533</v>
      </c>
      <c r="H19" s="238"/>
    </row>
    <row r="20" spans="1:8" ht="24.75" customHeight="1">
      <c r="A20" s="2334" t="s">
        <v>1386</v>
      </c>
      <c r="B20" s="3457">
        <v>3738</v>
      </c>
      <c r="C20" s="2322">
        <v>1245</v>
      </c>
      <c r="D20" s="2322">
        <v>1245</v>
      </c>
      <c r="E20" s="2322">
        <v>1086</v>
      </c>
      <c r="F20" s="2322">
        <v>1072</v>
      </c>
      <c r="G20" s="1488">
        <v>1210</v>
      </c>
      <c r="H20" s="238"/>
    </row>
    <row r="21" spans="1:7" ht="24.75" customHeight="1" thickBot="1">
      <c r="A21" s="2334" t="s">
        <v>1387</v>
      </c>
      <c r="B21" s="3458"/>
      <c r="C21" s="2333">
        <v>7571</v>
      </c>
      <c r="D21" s="2333">
        <v>9978</v>
      </c>
      <c r="E21" s="2333">
        <v>8822</v>
      </c>
      <c r="F21" s="2333">
        <v>14687</v>
      </c>
      <c r="G21" s="2326">
        <v>9187</v>
      </c>
    </row>
    <row r="22" spans="1:7" ht="15" customHeight="1">
      <c r="A22" s="2327" t="s">
        <v>1695</v>
      </c>
      <c r="B22" s="235"/>
      <c r="C22" s="191"/>
      <c r="D22" s="235"/>
      <c r="E22" s="235"/>
      <c r="F22" s="191"/>
      <c r="G22" s="2243" t="s">
        <v>1337</v>
      </c>
    </row>
    <row r="23" spans="1:7" ht="12">
      <c r="A23" s="238"/>
      <c r="B23" s="238"/>
      <c r="C23" s="15"/>
      <c r="D23" s="238"/>
      <c r="E23" s="238"/>
      <c r="F23" s="15"/>
      <c r="G23" s="238"/>
    </row>
  </sheetData>
  <sheetProtection/>
  <mergeCells count="1">
    <mergeCell ref="B20: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&amp;C-86-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U15"/>
  <sheetViews>
    <sheetView showGridLines="0" zoomScalePageLayoutView="0" workbookViewId="0" topLeftCell="A1">
      <selection activeCell="A1" sqref="A1"/>
    </sheetView>
  </sheetViews>
  <sheetFormatPr defaultColWidth="6.625" defaultRowHeight="24.75" customHeight="1"/>
  <cols>
    <col min="1" max="1" width="8.625" style="3" customWidth="1"/>
    <col min="2" max="3" width="2.625" style="34" customWidth="1"/>
    <col min="4" max="7" width="4.375" style="34" customWidth="1"/>
    <col min="8" max="20" width="4.375" style="3" customWidth="1"/>
    <col min="21" max="21" width="3.875" style="3" customWidth="1"/>
    <col min="22" max="38" width="5.50390625" style="3" customWidth="1"/>
    <col min="39" max="246" width="6.625" style="3" customWidth="1"/>
    <col min="247" max="16384" width="6.625" style="3" customWidth="1"/>
  </cols>
  <sheetData>
    <row r="1" spans="1:20" ht="17.25">
      <c r="A1" s="1" t="s">
        <v>2910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T1" s="721"/>
    </row>
    <row r="2" spans="1:20" ht="17.25">
      <c r="A2" s="1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T2" s="721"/>
    </row>
    <row r="3" spans="1:20" ht="17.25">
      <c r="A3" s="1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T3" s="721"/>
    </row>
    <row r="4" spans="2:20" ht="15" customHeight="1" thickBot="1">
      <c r="B4" s="722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2"/>
      <c r="O4" s="722"/>
      <c r="P4" s="722"/>
      <c r="R4" s="724"/>
      <c r="T4" s="588" t="s">
        <v>2540</v>
      </c>
    </row>
    <row r="5" spans="1:21" ht="12" customHeight="1">
      <c r="A5" s="3472" t="s">
        <v>1411</v>
      </c>
      <c r="B5" s="3474" t="s">
        <v>1388</v>
      </c>
      <c r="C5" s="3475"/>
      <c r="D5" s="3478" t="s">
        <v>1389</v>
      </c>
      <c r="E5" s="3479"/>
      <c r="F5" s="3479"/>
      <c r="G5" s="3479"/>
      <c r="H5" s="3479"/>
      <c r="I5" s="3479"/>
      <c r="J5" s="3479"/>
      <c r="K5" s="3479"/>
      <c r="L5" s="3480"/>
      <c r="M5" s="3481" t="s">
        <v>1390</v>
      </c>
      <c r="N5" s="3478" t="s">
        <v>1391</v>
      </c>
      <c r="O5" s="3480"/>
      <c r="P5" s="3470" t="s">
        <v>1392</v>
      </c>
      <c r="Q5" s="3471"/>
      <c r="R5" s="3471"/>
      <c r="S5" s="3461" t="s">
        <v>1393</v>
      </c>
      <c r="T5" s="3463" t="s">
        <v>1394</v>
      </c>
      <c r="U5" s="3465"/>
    </row>
    <row r="6" spans="1:21" ht="90" customHeight="1" thickBot="1">
      <c r="A6" s="3473"/>
      <c r="B6" s="3476"/>
      <c r="C6" s="3477"/>
      <c r="D6" s="1992" t="s">
        <v>1395</v>
      </c>
      <c r="E6" s="1993" t="s">
        <v>1396</v>
      </c>
      <c r="F6" s="1993" t="s">
        <v>1397</v>
      </c>
      <c r="G6" s="1993" t="s">
        <v>1398</v>
      </c>
      <c r="H6" s="1994" t="s">
        <v>1399</v>
      </c>
      <c r="I6" s="1995" t="s">
        <v>1400</v>
      </c>
      <c r="J6" s="1993" t="s">
        <v>1401</v>
      </c>
      <c r="K6" s="1993" t="s">
        <v>1402</v>
      </c>
      <c r="L6" s="1996" t="s">
        <v>1403</v>
      </c>
      <c r="M6" s="3482"/>
      <c r="N6" s="2014" t="s">
        <v>1404</v>
      </c>
      <c r="O6" s="2014" t="s">
        <v>1405</v>
      </c>
      <c r="P6" s="1997" t="s">
        <v>1406</v>
      </c>
      <c r="Q6" s="1998" t="s">
        <v>1407</v>
      </c>
      <c r="R6" s="1999" t="s">
        <v>1408</v>
      </c>
      <c r="S6" s="3462"/>
      <c r="T6" s="3464"/>
      <c r="U6" s="3465"/>
    </row>
    <row r="7" spans="1:21" ht="30" customHeight="1">
      <c r="A7" s="2000" t="s">
        <v>3362</v>
      </c>
      <c r="B7" s="3466">
        <f>B8+B9+B10</f>
        <v>108</v>
      </c>
      <c r="C7" s="3467"/>
      <c r="D7" s="2337">
        <v>16</v>
      </c>
      <c r="E7" s="2338">
        <v>8</v>
      </c>
      <c r="F7" s="2338">
        <v>20</v>
      </c>
      <c r="G7" s="2338">
        <v>3</v>
      </c>
      <c r="H7" s="2338">
        <v>2</v>
      </c>
      <c r="I7" s="2338" t="s">
        <v>3363</v>
      </c>
      <c r="J7" s="2338">
        <v>2</v>
      </c>
      <c r="K7" s="2338">
        <v>7</v>
      </c>
      <c r="L7" s="2339">
        <v>1</v>
      </c>
      <c r="M7" s="2340">
        <v>2</v>
      </c>
      <c r="N7" s="2337">
        <v>1</v>
      </c>
      <c r="O7" s="2341">
        <v>6</v>
      </c>
      <c r="P7" s="2337">
        <v>30</v>
      </c>
      <c r="Q7" s="2338">
        <v>1</v>
      </c>
      <c r="R7" s="2339">
        <v>6</v>
      </c>
      <c r="S7" s="2342">
        <v>3</v>
      </c>
      <c r="T7" s="2344" t="s">
        <v>3363</v>
      </c>
      <c r="U7" s="725"/>
    </row>
    <row r="8" spans="1:21" ht="30" customHeight="1">
      <c r="A8" s="2001" t="s">
        <v>1409</v>
      </c>
      <c r="B8" s="3468">
        <f>SUM(D8:T8)</f>
        <v>17</v>
      </c>
      <c r="C8" s="3469"/>
      <c r="D8" s="2002">
        <v>4</v>
      </c>
      <c r="E8" s="2003">
        <v>3</v>
      </c>
      <c r="F8" s="2003">
        <v>4</v>
      </c>
      <c r="G8" s="2003" t="s">
        <v>3363</v>
      </c>
      <c r="H8" s="2003">
        <v>1</v>
      </c>
      <c r="I8" s="2003" t="s">
        <v>3363</v>
      </c>
      <c r="J8" s="2003">
        <v>1</v>
      </c>
      <c r="K8" s="2003" t="s">
        <v>3363</v>
      </c>
      <c r="L8" s="2004" t="s">
        <v>3363</v>
      </c>
      <c r="M8" s="2005" t="s">
        <v>3363</v>
      </c>
      <c r="N8" s="2002" t="s">
        <v>3363</v>
      </c>
      <c r="O8" s="2006" t="s">
        <v>3363</v>
      </c>
      <c r="P8" s="2002">
        <v>1</v>
      </c>
      <c r="Q8" s="2003" t="s">
        <v>3363</v>
      </c>
      <c r="R8" s="2004" t="s">
        <v>3363</v>
      </c>
      <c r="S8" s="2007">
        <v>3</v>
      </c>
      <c r="T8" s="2245" t="s">
        <v>3363</v>
      </c>
      <c r="U8" s="725"/>
    </row>
    <row r="9" spans="1:21" ht="30" customHeight="1">
      <c r="A9" s="2001" t="s">
        <v>1696</v>
      </c>
      <c r="B9" s="3468">
        <f>SUM(D9:R9)</f>
        <v>20</v>
      </c>
      <c r="C9" s="3469"/>
      <c r="D9" s="2002">
        <v>2</v>
      </c>
      <c r="E9" s="2003" t="s">
        <v>3363</v>
      </c>
      <c r="F9" s="2003">
        <v>4</v>
      </c>
      <c r="G9" s="2003">
        <v>2</v>
      </c>
      <c r="H9" s="2003">
        <v>1</v>
      </c>
      <c r="I9" s="2003" t="s">
        <v>3363</v>
      </c>
      <c r="J9" s="2003" t="s">
        <v>3363</v>
      </c>
      <c r="K9" s="2003">
        <v>1</v>
      </c>
      <c r="L9" s="2004" t="s">
        <v>3364</v>
      </c>
      <c r="M9" s="2005">
        <v>2</v>
      </c>
      <c r="N9" s="2002">
        <v>1</v>
      </c>
      <c r="O9" s="2006">
        <v>1</v>
      </c>
      <c r="P9" s="2002">
        <v>1</v>
      </c>
      <c r="Q9" s="2003" t="s">
        <v>3363</v>
      </c>
      <c r="R9" s="2004">
        <v>5</v>
      </c>
      <c r="S9" s="2343" t="s">
        <v>3363</v>
      </c>
      <c r="T9" s="2245" t="s">
        <v>3364</v>
      </c>
      <c r="U9" s="725"/>
    </row>
    <row r="10" spans="1:21" ht="30" customHeight="1" thickBot="1">
      <c r="A10" s="2008" t="s">
        <v>1410</v>
      </c>
      <c r="B10" s="3459">
        <f>SUM(D10:R10)</f>
        <v>71</v>
      </c>
      <c r="C10" s="3460"/>
      <c r="D10" s="2009">
        <v>10</v>
      </c>
      <c r="E10" s="2010">
        <v>5</v>
      </c>
      <c r="F10" s="2010">
        <v>12</v>
      </c>
      <c r="G10" s="2010">
        <v>1</v>
      </c>
      <c r="H10" s="2010" t="s">
        <v>3363</v>
      </c>
      <c r="I10" s="2010" t="s">
        <v>3363</v>
      </c>
      <c r="J10" s="2010">
        <v>1</v>
      </c>
      <c r="K10" s="2010">
        <v>6</v>
      </c>
      <c r="L10" s="2011">
        <v>1</v>
      </c>
      <c r="M10" s="2012" t="s">
        <v>3363</v>
      </c>
      <c r="N10" s="2009" t="s">
        <v>3363</v>
      </c>
      <c r="O10" s="2013">
        <v>5</v>
      </c>
      <c r="P10" s="2009">
        <v>28</v>
      </c>
      <c r="Q10" s="2010">
        <v>1</v>
      </c>
      <c r="R10" s="2011">
        <v>1</v>
      </c>
      <c r="S10" s="2343" t="s">
        <v>3365</v>
      </c>
      <c r="T10" s="2245" t="s">
        <v>3364</v>
      </c>
      <c r="U10" s="725"/>
    </row>
    <row r="11" spans="4:20" ht="24.75" customHeight="1">
      <c r="D11" s="1263"/>
      <c r="E11" s="1263"/>
      <c r="F11" s="1263"/>
      <c r="G11" s="1263"/>
      <c r="H11" s="1263"/>
      <c r="I11" s="1263"/>
      <c r="J11" s="1263"/>
      <c r="K11" s="1263"/>
      <c r="L11" s="1263"/>
      <c r="M11" s="1263"/>
      <c r="N11" s="1263"/>
      <c r="O11" s="1263"/>
      <c r="P11" s="1263"/>
      <c r="Q11" s="1263"/>
      <c r="R11" s="1355"/>
      <c r="S11" s="1342"/>
      <c r="T11" s="1957" t="s">
        <v>2539</v>
      </c>
    </row>
    <row r="12" spans="8:13" ht="24.75" customHeight="1">
      <c r="H12" s="34"/>
      <c r="I12" s="34"/>
      <c r="J12" s="34"/>
      <c r="K12" s="34"/>
      <c r="L12" s="34"/>
      <c r="M12" s="34"/>
    </row>
    <row r="13" spans="8:13" ht="24.75" customHeight="1">
      <c r="H13" s="34"/>
      <c r="I13" s="34"/>
      <c r="J13" s="34"/>
      <c r="K13" s="34"/>
      <c r="L13" s="34"/>
      <c r="M13" s="34"/>
    </row>
    <row r="14" spans="8:13" ht="24.75" customHeight="1">
      <c r="H14" s="34"/>
      <c r="I14" s="34"/>
      <c r="J14" s="34"/>
      <c r="K14" s="34"/>
      <c r="L14" s="34"/>
      <c r="M14" s="34"/>
    </row>
    <row r="15" spans="8:13" ht="24.75" customHeight="1">
      <c r="H15" s="34"/>
      <c r="I15" s="34"/>
      <c r="J15" s="34"/>
      <c r="K15" s="34"/>
      <c r="L15" s="34"/>
      <c r="M15" s="34"/>
    </row>
  </sheetData>
  <sheetProtection/>
  <mergeCells count="13">
    <mergeCell ref="A5:A6"/>
    <mergeCell ref="B5:C6"/>
    <mergeCell ref="D5:L5"/>
    <mergeCell ref="M5:M6"/>
    <mergeCell ref="N5:O5"/>
    <mergeCell ref="B10:C10"/>
    <mergeCell ref="S5:S6"/>
    <mergeCell ref="T5:T6"/>
    <mergeCell ref="U5:U6"/>
    <mergeCell ref="B7:C7"/>
    <mergeCell ref="B8:C8"/>
    <mergeCell ref="B9:C9"/>
    <mergeCell ref="P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&amp;C-87-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3">
      <selection activeCell="M24" sqref="M24"/>
    </sheetView>
  </sheetViews>
  <sheetFormatPr defaultColWidth="6.625" defaultRowHeight="21" customHeight="1"/>
  <cols>
    <col min="1" max="1" width="13.75390625" style="0" customWidth="1"/>
    <col min="2" max="2" width="13.00390625" style="0" customWidth="1"/>
    <col min="3" max="7" width="12.00390625" style="0" customWidth="1"/>
    <col min="8" max="10" width="7.875" style="0" customWidth="1"/>
    <col min="11" max="11" width="8.00390625" style="0" customWidth="1"/>
    <col min="12" max="13" width="7.875" style="0" customWidth="1"/>
    <col min="14" max="250" width="6.625" style="0" customWidth="1"/>
  </cols>
  <sheetData>
    <row r="1" ht="21" customHeight="1">
      <c r="A1" s="248" t="s">
        <v>2911</v>
      </c>
    </row>
    <row r="2" ht="40.5" customHeight="1" thickBot="1">
      <c r="G2" s="2336" t="s">
        <v>1412</v>
      </c>
    </row>
    <row r="3" spans="1:7" ht="24.75" customHeight="1" thickBot="1">
      <c r="A3" s="3496" t="s">
        <v>1413</v>
      </c>
      <c r="B3" s="3497"/>
      <c r="C3" s="783" t="s">
        <v>391</v>
      </c>
      <c r="D3" s="409" t="s">
        <v>1414</v>
      </c>
      <c r="E3" s="409" t="s">
        <v>1415</v>
      </c>
      <c r="F3" s="409" t="s">
        <v>1416</v>
      </c>
      <c r="G3" s="417" t="s">
        <v>1417</v>
      </c>
    </row>
    <row r="4" spans="1:8" ht="24.75" customHeight="1" thickBot="1">
      <c r="A4" s="3074" t="s">
        <v>1418</v>
      </c>
      <c r="B4" s="3498"/>
      <c r="C4" s="2019" t="s">
        <v>1419</v>
      </c>
      <c r="D4" s="2335">
        <v>116836</v>
      </c>
      <c r="E4" s="2335">
        <v>103293</v>
      </c>
      <c r="F4" s="2335">
        <v>109745</v>
      </c>
      <c r="G4" s="2335">
        <v>106780</v>
      </c>
      <c r="H4" s="727"/>
    </row>
    <row r="5" spans="1:7" ht="24.75" customHeight="1">
      <c r="A5" s="3499" t="s">
        <v>1420</v>
      </c>
      <c r="B5" s="3499"/>
      <c r="C5" s="2015" t="s">
        <v>1419</v>
      </c>
      <c r="D5" s="2016">
        <v>286</v>
      </c>
      <c r="E5" s="2016">
        <v>281</v>
      </c>
      <c r="F5" s="2016">
        <v>288</v>
      </c>
      <c r="G5" s="2017">
        <v>286</v>
      </c>
    </row>
    <row r="6" spans="1:8" ht="24.75" customHeight="1">
      <c r="A6" s="3490" t="s">
        <v>1698</v>
      </c>
      <c r="B6" s="3492"/>
      <c r="C6" s="2018" t="s">
        <v>1423</v>
      </c>
      <c r="D6" s="2023">
        <f>SUM(D7:D11)</f>
        <v>34538</v>
      </c>
      <c r="E6" s="2023">
        <f>SUM(E7:E11)</f>
        <v>41320</v>
      </c>
      <c r="F6" s="2023">
        <f>SUM(F7:F11)</f>
        <v>47171</v>
      </c>
      <c r="G6" s="2023">
        <f>SUM(G7:G11)</f>
        <v>52702</v>
      </c>
      <c r="H6" s="225"/>
    </row>
    <row r="7" spans="1:8" ht="24.75" customHeight="1">
      <c r="A7" s="3484" t="s">
        <v>3468</v>
      </c>
      <c r="B7" s="3485"/>
      <c r="C7" s="2019" t="s">
        <v>1423</v>
      </c>
      <c r="D7" s="2020">
        <v>21116</v>
      </c>
      <c r="E7" s="2020">
        <v>24357</v>
      </c>
      <c r="F7" s="2020">
        <v>28366</v>
      </c>
      <c r="G7" s="2020">
        <v>32033</v>
      </c>
      <c r="H7" s="225"/>
    </row>
    <row r="8" spans="1:8" ht="24.75" customHeight="1">
      <c r="A8" s="3484" t="s">
        <v>3469</v>
      </c>
      <c r="B8" s="3485"/>
      <c r="C8" s="2019" t="s">
        <v>1423</v>
      </c>
      <c r="D8" s="2020">
        <v>9294</v>
      </c>
      <c r="E8" s="2020">
        <v>10833</v>
      </c>
      <c r="F8" s="2020">
        <v>12684</v>
      </c>
      <c r="G8" s="2020">
        <v>14557</v>
      </c>
      <c r="H8" s="225"/>
    </row>
    <row r="9" spans="1:8" ht="24.75" customHeight="1">
      <c r="A9" s="3484" t="s">
        <v>3471</v>
      </c>
      <c r="B9" s="3485"/>
      <c r="C9" s="2019" t="s">
        <v>1423</v>
      </c>
      <c r="D9" s="2020">
        <v>318</v>
      </c>
      <c r="E9" s="2020">
        <v>377</v>
      </c>
      <c r="F9" s="2020">
        <v>1219</v>
      </c>
      <c r="G9" s="2020">
        <v>1655</v>
      </c>
      <c r="H9" s="225"/>
    </row>
    <row r="10" spans="1:8" ht="24.75" customHeight="1">
      <c r="A10" s="3484" t="s">
        <v>3467</v>
      </c>
      <c r="B10" s="3485"/>
      <c r="C10" s="2019" t="s">
        <v>1423</v>
      </c>
      <c r="D10" s="2020">
        <v>3060</v>
      </c>
      <c r="E10" s="2020">
        <v>4838</v>
      </c>
      <c r="F10" s="2020">
        <v>3793</v>
      </c>
      <c r="G10" s="2020">
        <v>3239</v>
      </c>
      <c r="H10" s="225"/>
    </row>
    <row r="11" spans="1:8" ht="24.75" customHeight="1">
      <c r="A11" s="3486" t="s">
        <v>3470</v>
      </c>
      <c r="B11" s="3487"/>
      <c r="C11" s="2021" t="s">
        <v>1423</v>
      </c>
      <c r="D11" s="2022">
        <v>750</v>
      </c>
      <c r="E11" s="2022">
        <v>915</v>
      </c>
      <c r="F11" s="2022">
        <v>1109</v>
      </c>
      <c r="G11" s="2022">
        <v>1218</v>
      </c>
      <c r="H11" s="225"/>
    </row>
    <row r="12" spans="1:8" ht="24.75" customHeight="1">
      <c r="A12" s="3490" t="s">
        <v>1426</v>
      </c>
      <c r="B12" s="3492"/>
      <c r="C12" s="2019" t="s">
        <v>1423</v>
      </c>
      <c r="D12" s="2020">
        <v>2432</v>
      </c>
      <c r="E12" s="2020">
        <v>2071</v>
      </c>
      <c r="F12" s="2020">
        <v>1932</v>
      </c>
      <c r="G12" s="2023">
        <v>2873</v>
      </c>
      <c r="H12" s="225"/>
    </row>
    <row r="13" spans="1:8" ht="24.75" customHeight="1">
      <c r="A13" s="3491" t="s">
        <v>1427</v>
      </c>
      <c r="B13" s="3493"/>
      <c r="C13" s="2019" t="s">
        <v>1423</v>
      </c>
      <c r="D13" s="2020">
        <v>0</v>
      </c>
      <c r="E13" s="2020">
        <v>0</v>
      </c>
      <c r="F13" s="2020">
        <v>0</v>
      </c>
      <c r="G13" s="2020">
        <v>0</v>
      </c>
      <c r="H13" s="225"/>
    </row>
    <row r="14" spans="1:7" ht="24.75" customHeight="1">
      <c r="A14" s="3491" t="s">
        <v>1428</v>
      </c>
      <c r="B14" s="3493"/>
      <c r="C14" s="2019" t="s">
        <v>1423</v>
      </c>
      <c r="D14" s="2020">
        <v>14</v>
      </c>
      <c r="E14" s="2020">
        <v>10</v>
      </c>
      <c r="F14" s="2020">
        <v>9</v>
      </c>
      <c r="G14" s="2022">
        <v>9</v>
      </c>
    </row>
    <row r="15" spans="1:7" ht="24.75" customHeight="1">
      <c r="A15" s="3490" t="s">
        <v>1699</v>
      </c>
      <c r="B15" s="3492"/>
      <c r="C15" s="2018" t="s">
        <v>1423</v>
      </c>
      <c r="D15" s="2023">
        <v>9321</v>
      </c>
      <c r="E15" s="2023">
        <v>11976</v>
      </c>
      <c r="F15" s="2023">
        <v>14248</v>
      </c>
      <c r="G15" s="2023">
        <v>16415</v>
      </c>
    </row>
    <row r="16" spans="1:8" ht="24.75" customHeight="1">
      <c r="A16" s="3486" t="s">
        <v>1429</v>
      </c>
      <c r="B16" s="3487"/>
      <c r="C16" s="2019" t="s">
        <v>1423</v>
      </c>
      <c r="D16" s="2022">
        <v>3233</v>
      </c>
      <c r="E16" s="2022">
        <v>3289</v>
      </c>
      <c r="F16" s="2022">
        <v>3343</v>
      </c>
      <c r="G16" s="2022">
        <v>2742</v>
      </c>
      <c r="H16" s="225"/>
    </row>
    <row r="17" spans="1:8" ht="24.75" customHeight="1">
      <c r="A17" s="3494" t="s">
        <v>1430</v>
      </c>
      <c r="B17" s="3495"/>
      <c r="C17" s="2024" t="s">
        <v>1423</v>
      </c>
      <c r="D17" s="2025">
        <v>1235</v>
      </c>
      <c r="E17" s="2023">
        <v>934</v>
      </c>
      <c r="F17" s="2023">
        <v>809</v>
      </c>
      <c r="G17" s="2023">
        <v>819</v>
      </c>
      <c r="H17" s="225"/>
    </row>
    <row r="18" spans="1:8" ht="24.75" customHeight="1">
      <c r="A18" s="3490" t="s">
        <v>1431</v>
      </c>
      <c r="B18" s="3492"/>
      <c r="C18" s="2019" t="s">
        <v>1423</v>
      </c>
      <c r="D18" s="2020">
        <f>SUM(D19:D23)</f>
        <v>106291</v>
      </c>
      <c r="E18" s="2023">
        <f>SUM(E19:E23)</f>
        <v>111440</v>
      </c>
      <c r="F18" s="2023">
        <f>SUM(F19:F23)</f>
        <v>126065</v>
      </c>
      <c r="G18" s="2023">
        <f>SUM(G19:G23)</f>
        <v>121662</v>
      </c>
      <c r="H18" s="225"/>
    </row>
    <row r="19" spans="1:13" ht="24.75" customHeight="1">
      <c r="A19" s="3484" t="s">
        <v>3468</v>
      </c>
      <c r="B19" s="3485"/>
      <c r="C19" s="2019" t="s">
        <v>1423</v>
      </c>
      <c r="D19" s="2020">
        <v>42101</v>
      </c>
      <c r="E19" s="2020">
        <v>44580</v>
      </c>
      <c r="F19" s="2020">
        <v>50752</v>
      </c>
      <c r="G19" s="2020">
        <v>52435</v>
      </c>
      <c r="H19" s="225"/>
      <c r="M19" s="225"/>
    </row>
    <row r="20" spans="1:8" ht="24.75" customHeight="1">
      <c r="A20" s="3484" t="s">
        <v>3469</v>
      </c>
      <c r="B20" s="3485"/>
      <c r="C20" s="2019" t="s">
        <v>1423</v>
      </c>
      <c r="D20" s="2020">
        <v>49408</v>
      </c>
      <c r="E20" s="2020">
        <v>51122</v>
      </c>
      <c r="F20" s="2020">
        <v>59947</v>
      </c>
      <c r="G20" s="2020">
        <v>54804</v>
      </c>
      <c r="H20" s="225"/>
    </row>
    <row r="21" spans="1:8" ht="24.75" customHeight="1">
      <c r="A21" s="3484" t="s">
        <v>3471</v>
      </c>
      <c r="B21" s="3485"/>
      <c r="C21" s="2019" t="s">
        <v>1423</v>
      </c>
      <c r="D21" s="2020">
        <v>206</v>
      </c>
      <c r="E21" s="2020">
        <v>216</v>
      </c>
      <c r="F21" s="2020">
        <v>479</v>
      </c>
      <c r="G21" s="2020">
        <v>254</v>
      </c>
      <c r="H21" s="225"/>
    </row>
    <row r="22" spans="1:8" ht="24.75" customHeight="1">
      <c r="A22" s="3484" t="s">
        <v>3467</v>
      </c>
      <c r="B22" s="3485"/>
      <c r="C22" s="2019" t="s">
        <v>1423</v>
      </c>
      <c r="D22" s="2020">
        <v>10502</v>
      </c>
      <c r="E22" s="2020">
        <v>12070</v>
      </c>
      <c r="F22" s="2020">
        <v>11540</v>
      </c>
      <c r="G22" s="2020">
        <v>11801</v>
      </c>
      <c r="H22" s="225"/>
    </row>
    <row r="23" spans="1:8" ht="24.75" customHeight="1">
      <c r="A23" s="3486" t="s">
        <v>3470</v>
      </c>
      <c r="B23" s="3487"/>
      <c r="C23" s="2019" t="s">
        <v>1419</v>
      </c>
      <c r="D23" s="2020">
        <v>4074</v>
      </c>
      <c r="E23" s="2020">
        <v>3452</v>
      </c>
      <c r="F23" s="2022">
        <v>3347</v>
      </c>
      <c r="G23" s="2020">
        <v>2368</v>
      </c>
      <c r="H23" s="225"/>
    </row>
    <row r="24" spans="1:8" ht="24.75" customHeight="1">
      <c r="A24" s="3488" t="s">
        <v>1700</v>
      </c>
      <c r="B24" s="3489"/>
      <c r="C24" s="2024" t="s">
        <v>1419</v>
      </c>
      <c r="D24" s="2025">
        <v>181</v>
      </c>
      <c r="E24" s="2025">
        <v>276</v>
      </c>
      <c r="F24" s="2025">
        <v>741</v>
      </c>
      <c r="G24" s="2023">
        <v>2407</v>
      </c>
      <c r="H24" s="225"/>
    </row>
    <row r="25" spans="1:8" ht="24.75" customHeight="1">
      <c r="A25" s="3490" t="s">
        <v>1433</v>
      </c>
      <c r="B25" s="3490"/>
      <c r="C25" s="2018" t="s">
        <v>1419</v>
      </c>
      <c r="D25" s="2023">
        <v>1802</v>
      </c>
      <c r="E25" s="2023">
        <v>2349</v>
      </c>
      <c r="F25" s="2023">
        <v>3273</v>
      </c>
      <c r="G25" s="2023">
        <v>4403</v>
      </c>
      <c r="H25" s="225"/>
    </row>
    <row r="26" spans="1:8" ht="24.75" customHeight="1">
      <c r="A26" s="3491" t="s">
        <v>1434</v>
      </c>
      <c r="B26" s="3491"/>
      <c r="C26" s="2019" t="s">
        <v>1419</v>
      </c>
      <c r="D26" s="809" t="s">
        <v>1423</v>
      </c>
      <c r="E26" s="809">
        <v>1047</v>
      </c>
      <c r="F26" s="2020">
        <v>1440</v>
      </c>
      <c r="G26" s="2020">
        <v>31</v>
      </c>
      <c r="H26" s="225"/>
    </row>
    <row r="27" spans="1:8" ht="24.75" customHeight="1" thickBot="1">
      <c r="A27" s="3483" t="s">
        <v>1701</v>
      </c>
      <c r="B27" s="3483"/>
      <c r="C27" s="2469" t="s">
        <v>1419</v>
      </c>
      <c r="D27" s="2470">
        <v>4221</v>
      </c>
      <c r="E27" s="2470">
        <v>3043</v>
      </c>
      <c r="F27" s="2470">
        <v>5425</v>
      </c>
      <c r="G27" s="2470">
        <v>4067</v>
      </c>
      <c r="H27" s="225"/>
    </row>
    <row r="28" spans="1:7" ht="18.75" customHeight="1">
      <c r="A28" s="728" t="s">
        <v>3046</v>
      </c>
      <c r="G28" s="1855" t="s">
        <v>3044</v>
      </c>
    </row>
    <row r="29" spans="1:7" ht="21" customHeight="1">
      <c r="A29" s="1441"/>
      <c r="B29" s="1441"/>
      <c r="C29" s="1441"/>
      <c r="D29" s="1441"/>
      <c r="E29" s="1441"/>
      <c r="F29" s="1441"/>
      <c r="G29" s="1442"/>
    </row>
    <row r="30" spans="1:7" ht="21" customHeight="1">
      <c r="A30" s="1441"/>
      <c r="B30" s="1441"/>
      <c r="C30" s="1441"/>
      <c r="D30" s="1441"/>
      <c r="E30" s="1441"/>
      <c r="F30" s="1441"/>
      <c r="G30" s="1441"/>
    </row>
  </sheetData>
  <sheetProtection/>
  <mergeCells count="25">
    <mergeCell ref="A8:B8"/>
    <mergeCell ref="A3:B3"/>
    <mergeCell ref="A4:B4"/>
    <mergeCell ref="A5:B5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7:B27"/>
    <mergeCell ref="A21:B21"/>
    <mergeCell ref="A22:B22"/>
    <mergeCell ref="A23:B23"/>
    <mergeCell ref="A24:B2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&amp;C-88-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PageLayoutView="0" workbookViewId="0" topLeftCell="A1">
      <selection activeCell="A9" sqref="A9:B9"/>
    </sheetView>
  </sheetViews>
  <sheetFormatPr defaultColWidth="6.625" defaultRowHeight="21" customHeight="1"/>
  <cols>
    <col min="1" max="1" width="13.75390625" style="0" customWidth="1"/>
    <col min="2" max="2" width="13.00390625" style="0" customWidth="1"/>
    <col min="3" max="7" width="12.00390625" style="0" customWidth="1"/>
    <col min="8" max="10" width="7.875" style="0" customWidth="1"/>
    <col min="11" max="11" width="8.00390625" style="0" customWidth="1"/>
    <col min="12" max="13" width="7.875" style="0" customWidth="1"/>
    <col min="14" max="250" width="6.625" style="0" customWidth="1"/>
  </cols>
  <sheetData>
    <row r="1" ht="21" customHeight="1">
      <c r="A1" s="248" t="s">
        <v>2912</v>
      </c>
    </row>
    <row r="2" ht="40.5" customHeight="1" thickBot="1">
      <c r="G2" s="1798" t="s">
        <v>1412</v>
      </c>
    </row>
    <row r="3" spans="1:7" ht="24.75" customHeight="1" thickBot="1">
      <c r="A3" s="3516" t="s">
        <v>1413</v>
      </c>
      <c r="B3" s="3517"/>
      <c r="C3" s="783" t="s">
        <v>205</v>
      </c>
      <c r="D3" s="409" t="s">
        <v>1414</v>
      </c>
      <c r="E3" s="409" t="s">
        <v>1415</v>
      </c>
      <c r="F3" s="409" t="s">
        <v>1416</v>
      </c>
      <c r="G3" s="417" t="s">
        <v>1417</v>
      </c>
    </row>
    <row r="4" spans="1:8" ht="24.75" customHeight="1">
      <c r="A4" s="3518" t="s">
        <v>1418</v>
      </c>
      <c r="B4" s="3519"/>
      <c r="C4" s="2345">
        <v>26326</v>
      </c>
      <c r="D4" s="2335">
        <v>30232</v>
      </c>
      <c r="E4" s="2335">
        <v>34099</v>
      </c>
      <c r="F4" s="2335">
        <v>34867</v>
      </c>
      <c r="G4" s="2335">
        <v>38402</v>
      </c>
      <c r="H4" s="727"/>
    </row>
    <row r="5" spans="1:7" s="728" customFormat="1" ht="24.75" customHeight="1">
      <c r="A5" s="3502" t="s">
        <v>1420</v>
      </c>
      <c r="B5" s="3502"/>
      <c r="C5" s="2346">
        <v>285</v>
      </c>
      <c r="D5" s="2020">
        <v>283</v>
      </c>
      <c r="E5" s="2020">
        <v>281</v>
      </c>
      <c r="F5" s="2020">
        <v>288</v>
      </c>
      <c r="G5" s="2022">
        <v>288</v>
      </c>
    </row>
    <row r="6" spans="1:8" ht="24.75" customHeight="1">
      <c r="A6" s="3506" t="s">
        <v>1421</v>
      </c>
      <c r="B6" s="3511"/>
      <c r="C6" s="2330">
        <v>18107</v>
      </c>
      <c r="D6" s="2023">
        <v>20815</v>
      </c>
      <c r="E6" s="2023">
        <v>22326</v>
      </c>
      <c r="F6" s="2023">
        <v>24084</v>
      </c>
      <c r="G6" s="2023">
        <v>23784</v>
      </c>
      <c r="H6" s="225"/>
    </row>
    <row r="7" spans="1:8" s="728" customFormat="1" ht="24.75" customHeight="1">
      <c r="A7" s="3502" t="s">
        <v>1422</v>
      </c>
      <c r="B7" s="3503"/>
      <c r="C7" s="2346">
        <v>7108</v>
      </c>
      <c r="D7" s="2020">
        <v>9251</v>
      </c>
      <c r="E7" s="2020">
        <v>9742</v>
      </c>
      <c r="F7" s="2020">
        <v>9833</v>
      </c>
      <c r="G7" s="2020">
        <v>9258</v>
      </c>
      <c r="H7" s="729"/>
    </row>
    <row r="8" spans="1:8" s="728" customFormat="1" ht="24.75" customHeight="1">
      <c r="A8" s="3502" t="s">
        <v>1424</v>
      </c>
      <c r="B8" s="3503"/>
      <c r="C8" s="2346">
        <v>8737</v>
      </c>
      <c r="D8" s="2020">
        <v>9248</v>
      </c>
      <c r="E8" s="2020">
        <v>10110</v>
      </c>
      <c r="F8" s="2020">
        <v>11145</v>
      </c>
      <c r="G8" s="2020">
        <v>11575</v>
      </c>
      <c r="H8" s="729"/>
    </row>
    <row r="9" spans="1:8" s="728" customFormat="1" ht="24.75" customHeight="1">
      <c r="A9" s="3502" t="s">
        <v>1425</v>
      </c>
      <c r="B9" s="3503"/>
      <c r="C9" s="2346">
        <v>1298</v>
      </c>
      <c r="D9" s="2020">
        <v>1350</v>
      </c>
      <c r="E9" s="2020">
        <v>1369</v>
      </c>
      <c r="F9" s="2020">
        <v>1588</v>
      </c>
      <c r="G9" s="2020">
        <v>1791</v>
      </c>
      <c r="H9" s="729"/>
    </row>
    <row r="10" spans="1:8" s="728" customFormat="1" ht="24.75" customHeight="1">
      <c r="A10" s="3507" t="s">
        <v>3366</v>
      </c>
      <c r="B10" s="3508"/>
      <c r="C10" s="2346">
        <v>964</v>
      </c>
      <c r="D10" s="2020">
        <v>966</v>
      </c>
      <c r="E10" s="2020">
        <v>1105</v>
      </c>
      <c r="F10" s="2020">
        <v>1518</v>
      </c>
      <c r="G10" s="2020">
        <v>1160</v>
      </c>
      <c r="H10" s="729"/>
    </row>
    <row r="11" spans="1:8" s="728" customFormat="1" ht="24.75" customHeight="1">
      <c r="A11" s="3509" t="s">
        <v>3367</v>
      </c>
      <c r="B11" s="3510"/>
      <c r="C11" s="2347">
        <v>0</v>
      </c>
      <c r="D11" s="2022">
        <v>0</v>
      </c>
      <c r="E11" s="2022">
        <v>0</v>
      </c>
      <c r="F11" s="2022">
        <v>0</v>
      </c>
      <c r="G11" s="2022">
        <v>0</v>
      </c>
      <c r="H11" s="729"/>
    </row>
    <row r="12" spans="1:8" s="728" customFormat="1" ht="24.75" customHeight="1">
      <c r="A12" s="3506" t="s">
        <v>1426</v>
      </c>
      <c r="B12" s="3511"/>
      <c r="C12" s="2346">
        <v>1080</v>
      </c>
      <c r="D12" s="2020">
        <v>860</v>
      </c>
      <c r="E12" s="2020">
        <v>730</v>
      </c>
      <c r="F12" s="2020">
        <v>848</v>
      </c>
      <c r="G12" s="2023">
        <v>1378</v>
      </c>
      <c r="H12" s="729"/>
    </row>
    <row r="13" spans="1:8" s="728" customFormat="1" ht="24.75" customHeight="1">
      <c r="A13" s="3484" t="s">
        <v>1427</v>
      </c>
      <c r="B13" s="3485"/>
      <c r="C13" s="2346">
        <v>26</v>
      </c>
      <c r="D13" s="2020">
        <v>26</v>
      </c>
      <c r="E13" s="2020">
        <v>26</v>
      </c>
      <c r="F13" s="2020">
        <v>26</v>
      </c>
      <c r="G13" s="2020">
        <v>22</v>
      </c>
      <c r="H13" s="729"/>
    </row>
    <row r="14" spans="1:7" s="728" customFormat="1" ht="24.75" customHeight="1">
      <c r="A14" s="3484" t="s">
        <v>1428</v>
      </c>
      <c r="B14" s="3485"/>
      <c r="C14" s="2346">
        <v>6</v>
      </c>
      <c r="D14" s="2020">
        <v>6</v>
      </c>
      <c r="E14" s="2020">
        <v>6</v>
      </c>
      <c r="F14" s="2020">
        <v>6</v>
      </c>
      <c r="G14" s="2022">
        <v>5</v>
      </c>
    </row>
    <row r="15" spans="1:7" ht="24.75" customHeight="1">
      <c r="A15" s="3512" t="s">
        <v>3229</v>
      </c>
      <c r="B15" s="3513"/>
      <c r="C15" s="2330">
        <v>2314</v>
      </c>
      <c r="D15" s="2023">
        <v>9321</v>
      </c>
      <c r="E15" s="2023">
        <v>11976</v>
      </c>
      <c r="F15" s="2023">
        <v>14248</v>
      </c>
      <c r="G15" s="2023">
        <v>16415</v>
      </c>
    </row>
    <row r="16" spans="1:8" s="728" customFormat="1" ht="24.75" customHeight="1">
      <c r="A16" s="3486" t="s">
        <v>1429</v>
      </c>
      <c r="B16" s="3487"/>
      <c r="C16" s="2021" t="s">
        <v>3045</v>
      </c>
      <c r="D16" s="2022">
        <v>3233</v>
      </c>
      <c r="E16" s="2022">
        <v>3289</v>
      </c>
      <c r="F16" s="2022">
        <v>3343</v>
      </c>
      <c r="G16" s="2022">
        <v>2742</v>
      </c>
      <c r="H16" s="729"/>
    </row>
    <row r="17" spans="1:8" ht="24.75" customHeight="1">
      <c r="A17" s="3514" t="s">
        <v>1430</v>
      </c>
      <c r="B17" s="3515"/>
      <c r="C17" s="2348">
        <v>555</v>
      </c>
      <c r="D17" s="2025">
        <v>488</v>
      </c>
      <c r="E17" s="2023">
        <v>321</v>
      </c>
      <c r="F17" s="2023">
        <v>317</v>
      </c>
      <c r="G17" s="2023">
        <v>317</v>
      </c>
      <c r="H17" s="225"/>
    </row>
    <row r="18" spans="1:8" s="728" customFormat="1" ht="24.75" customHeight="1">
      <c r="A18" s="3506" t="s">
        <v>1431</v>
      </c>
      <c r="B18" s="3511"/>
      <c r="C18" s="2346">
        <v>19629</v>
      </c>
      <c r="D18" s="2020">
        <v>29011</v>
      </c>
      <c r="E18" s="2023">
        <v>39022</v>
      </c>
      <c r="F18" s="2023">
        <v>41707</v>
      </c>
      <c r="G18" s="2023">
        <v>47367</v>
      </c>
      <c r="H18" s="729"/>
    </row>
    <row r="19" spans="1:13" s="728" customFormat="1" ht="24.75" customHeight="1">
      <c r="A19" s="3502" t="s">
        <v>1422</v>
      </c>
      <c r="B19" s="3503"/>
      <c r="C19" s="2346">
        <v>0</v>
      </c>
      <c r="D19" s="2020">
        <v>8396</v>
      </c>
      <c r="E19" s="2020">
        <v>11284</v>
      </c>
      <c r="F19" s="2020">
        <v>10221</v>
      </c>
      <c r="G19" s="2020">
        <v>11259</v>
      </c>
      <c r="H19" s="729"/>
      <c r="M19" s="729"/>
    </row>
    <row r="20" spans="1:8" s="728" customFormat="1" ht="24.75" customHeight="1">
      <c r="A20" s="3502" t="s">
        <v>1424</v>
      </c>
      <c r="B20" s="3503"/>
      <c r="C20" s="2346">
        <v>0</v>
      </c>
      <c r="D20" s="2020">
        <v>18361</v>
      </c>
      <c r="E20" s="2020">
        <v>24980</v>
      </c>
      <c r="F20" s="2020">
        <v>28606</v>
      </c>
      <c r="G20" s="2020">
        <v>32575</v>
      </c>
      <c r="H20" s="729"/>
    </row>
    <row r="21" spans="1:8" s="728" customFormat="1" ht="24.75" customHeight="1">
      <c r="A21" s="3502" t="s">
        <v>1425</v>
      </c>
      <c r="B21" s="3503"/>
      <c r="C21" s="2346">
        <v>0</v>
      </c>
      <c r="D21" s="2020">
        <v>146</v>
      </c>
      <c r="E21" s="2020">
        <v>147</v>
      </c>
      <c r="F21" s="2020">
        <v>176</v>
      </c>
      <c r="G21" s="2020">
        <v>303</v>
      </c>
      <c r="H21" s="729"/>
    </row>
    <row r="22" spans="1:8" s="728" customFormat="1" ht="24.75" customHeight="1">
      <c r="A22" s="3484" t="s">
        <v>3366</v>
      </c>
      <c r="B22" s="3485"/>
      <c r="C22" s="2346">
        <v>0</v>
      </c>
      <c r="D22" s="2020">
        <v>2101</v>
      </c>
      <c r="E22" s="2020">
        <v>2587</v>
      </c>
      <c r="F22" s="2020">
        <v>2668</v>
      </c>
      <c r="G22" s="2020">
        <v>3215</v>
      </c>
      <c r="H22" s="729"/>
    </row>
    <row r="23" spans="1:8" s="728" customFormat="1" ht="24.75" customHeight="1">
      <c r="A23" s="3486" t="s">
        <v>3367</v>
      </c>
      <c r="B23" s="3487"/>
      <c r="C23" s="2346">
        <v>0</v>
      </c>
      <c r="D23" s="2020">
        <v>7</v>
      </c>
      <c r="E23" s="2020">
        <v>24</v>
      </c>
      <c r="F23" s="2020">
        <v>36</v>
      </c>
      <c r="G23" s="2020">
        <v>15</v>
      </c>
      <c r="H23" s="729"/>
    </row>
    <row r="24" spans="1:8" ht="24.75" customHeight="1">
      <c r="A24" s="3504" t="s">
        <v>1432</v>
      </c>
      <c r="B24" s="3505"/>
      <c r="C24" s="2348">
        <v>0</v>
      </c>
      <c r="D24" s="2025">
        <v>1997</v>
      </c>
      <c r="E24" s="2025">
        <v>2588</v>
      </c>
      <c r="F24" s="2025">
        <v>3487</v>
      </c>
      <c r="G24" s="2023">
        <v>3047</v>
      </c>
      <c r="H24" s="730"/>
    </row>
    <row r="25" spans="1:8" s="728" customFormat="1" ht="24.75" customHeight="1">
      <c r="A25" s="3506" t="s">
        <v>1433</v>
      </c>
      <c r="B25" s="3506"/>
      <c r="C25" s="2330">
        <v>0</v>
      </c>
      <c r="D25" s="2023">
        <v>424</v>
      </c>
      <c r="E25" s="2023">
        <v>1047</v>
      </c>
      <c r="F25" s="2023">
        <v>1082</v>
      </c>
      <c r="G25" s="2023">
        <v>1507</v>
      </c>
      <c r="H25" s="729"/>
    </row>
    <row r="26" spans="1:8" s="728" customFormat="1" ht="24.75" customHeight="1">
      <c r="A26" s="3484" t="s">
        <v>1434</v>
      </c>
      <c r="B26" s="3484"/>
      <c r="C26" s="2346">
        <v>0</v>
      </c>
      <c r="D26" s="2020">
        <v>86</v>
      </c>
      <c r="E26" s="2020">
        <v>44</v>
      </c>
      <c r="F26" s="2020">
        <v>68</v>
      </c>
      <c r="G26" s="2020">
        <v>63</v>
      </c>
      <c r="H26" s="729"/>
    </row>
    <row r="27" spans="1:8" s="728" customFormat="1" ht="24.75" customHeight="1" thickBot="1">
      <c r="A27" s="3500" t="s">
        <v>1697</v>
      </c>
      <c r="B27" s="3500"/>
      <c r="C27" s="2026">
        <v>0</v>
      </c>
      <c r="D27" s="2349">
        <v>109</v>
      </c>
      <c r="E27" s="2027">
        <v>174</v>
      </c>
      <c r="F27" s="2027">
        <v>289</v>
      </c>
      <c r="G27" s="2027">
        <v>343</v>
      </c>
      <c r="H27" s="729"/>
    </row>
    <row r="28" spans="1:7" ht="18.75" customHeight="1">
      <c r="A28" s="1805" t="s">
        <v>3228</v>
      </c>
      <c r="G28" s="1855" t="s">
        <v>1435</v>
      </c>
    </row>
    <row r="29" spans="1:7" ht="21" customHeight="1">
      <c r="A29" s="3501"/>
      <c r="B29" s="3501"/>
      <c r="C29" s="3501"/>
      <c r="D29" s="3501"/>
      <c r="E29" s="3501"/>
      <c r="F29" s="3501"/>
      <c r="G29" s="3501"/>
    </row>
    <row r="30" spans="1:7" ht="21" customHeight="1">
      <c r="A30" s="3501"/>
      <c r="B30" s="3501"/>
      <c r="C30" s="3501"/>
      <c r="D30" s="3501"/>
      <c r="E30" s="3501"/>
      <c r="F30" s="3501"/>
      <c r="G30" s="3501"/>
    </row>
  </sheetData>
  <sheetProtection/>
  <mergeCells count="26">
    <mergeCell ref="A8:B8"/>
    <mergeCell ref="A3:B3"/>
    <mergeCell ref="A4:B4"/>
    <mergeCell ref="A5:B5"/>
    <mergeCell ref="A6:B6"/>
    <mergeCell ref="A7:B7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7:B27"/>
    <mergeCell ref="A29:G30"/>
    <mergeCell ref="A21:B21"/>
    <mergeCell ref="A22:B22"/>
    <mergeCell ref="A23:B23"/>
    <mergeCell ref="A24:B24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&amp;C-89-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16">
      <selection activeCell="X28" sqref="X28"/>
    </sheetView>
  </sheetViews>
  <sheetFormatPr defaultColWidth="9.00390625" defaultRowHeight="13.5"/>
  <cols>
    <col min="1" max="2" width="5.00390625" style="0" customWidth="1"/>
    <col min="3" max="22" width="3.875" style="0" customWidth="1"/>
  </cols>
  <sheetData>
    <row r="1" spans="1:22" ht="17.25">
      <c r="A1" s="1" t="s">
        <v>2913</v>
      </c>
      <c r="B1" s="15"/>
      <c r="C1" s="37"/>
      <c r="D1" s="37"/>
      <c r="E1" s="37"/>
      <c r="F1" s="37"/>
      <c r="G1" s="37"/>
      <c r="H1" s="37"/>
      <c r="I1" s="37"/>
      <c r="J1" s="37"/>
      <c r="K1" s="37"/>
      <c r="L1" s="37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14.2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34"/>
      <c r="N2" s="34"/>
      <c r="O2" s="34"/>
      <c r="P2" s="34"/>
      <c r="Q2" s="34"/>
      <c r="R2" s="34"/>
      <c r="S2" s="34"/>
      <c r="T2" s="34"/>
      <c r="U2" s="34"/>
      <c r="V2" s="1902" t="s">
        <v>3368</v>
      </c>
    </row>
    <row r="3" spans="1:22" ht="24.75" customHeight="1" thickBot="1">
      <c r="A3" s="2935" t="s">
        <v>74</v>
      </c>
      <c r="B3" s="2936"/>
      <c r="C3" s="3548" t="s">
        <v>61</v>
      </c>
      <c r="D3" s="3548"/>
      <c r="E3" s="3549" t="s">
        <v>75</v>
      </c>
      <c r="F3" s="3550"/>
      <c r="G3" s="3549" t="s">
        <v>76</v>
      </c>
      <c r="H3" s="3549"/>
      <c r="I3" s="3549" t="s">
        <v>62</v>
      </c>
      <c r="J3" s="3550"/>
      <c r="K3" s="3549" t="s">
        <v>63</v>
      </c>
      <c r="L3" s="3549"/>
      <c r="M3" s="3549" t="s">
        <v>64</v>
      </c>
      <c r="N3" s="3550"/>
      <c r="O3" s="3549" t="s">
        <v>65</v>
      </c>
      <c r="P3" s="3549"/>
      <c r="Q3" s="3549" t="s">
        <v>66</v>
      </c>
      <c r="R3" s="3550"/>
      <c r="S3" s="3555" t="s">
        <v>67</v>
      </c>
      <c r="T3" s="3555"/>
      <c r="U3" s="3164" t="s">
        <v>77</v>
      </c>
      <c r="V3" s="3158"/>
    </row>
    <row r="4" spans="1:22" ht="22.5" customHeight="1">
      <c r="A4" s="2927" t="s">
        <v>78</v>
      </c>
      <c r="B4" s="2350" t="s">
        <v>70</v>
      </c>
      <c r="C4" s="3551">
        <v>22</v>
      </c>
      <c r="D4" s="3551"/>
      <c r="E4" s="3551">
        <v>43</v>
      </c>
      <c r="F4" s="3551"/>
      <c r="G4" s="3551">
        <v>65</v>
      </c>
      <c r="H4" s="3551"/>
      <c r="I4" s="3551">
        <v>132</v>
      </c>
      <c r="J4" s="3551"/>
      <c r="K4" s="3551">
        <v>171</v>
      </c>
      <c r="L4" s="3551"/>
      <c r="M4" s="3551">
        <v>196</v>
      </c>
      <c r="N4" s="3551"/>
      <c r="O4" s="3551">
        <v>230</v>
      </c>
      <c r="P4" s="3551"/>
      <c r="Q4" s="3551">
        <v>236</v>
      </c>
      <c r="R4" s="3551"/>
      <c r="S4" s="3556">
        <v>239</v>
      </c>
      <c r="T4" s="3557"/>
      <c r="U4" s="3553">
        <v>243</v>
      </c>
      <c r="V4" s="3554"/>
    </row>
    <row r="5" spans="1:22" ht="22.5" customHeight="1" thickBot="1">
      <c r="A5" s="2924"/>
      <c r="B5" s="2351" t="s">
        <v>71</v>
      </c>
      <c r="C5" s="3552">
        <v>12</v>
      </c>
      <c r="D5" s="3552"/>
      <c r="E5" s="3552">
        <v>14.8</v>
      </c>
      <c r="F5" s="3552"/>
      <c r="G5" s="3552">
        <v>23.4</v>
      </c>
      <c r="H5" s="3552"/>
      <c r="I5" s="3552">
        <v>35</v>
      </c>
      <c r="J5" s="3552"/>
      <c r="K5" s="3552">
        <v>46.3</v>
      </c>
      <c r="L5" s="3552"/>
      <c r="M5" s="3552">
        <v>53.6</v>
      </c>
      <c r="N5" s="3552"/>
      <c r="O5" s="3552">
        <v>59.8</v>
      </c>
      <c r="P5" s="3552"/>
      <c r="Q5" s="3552">
        <v>61.5</v>
      </c>
      <c r="R5" s="3552"/>
      <c r="S5" s="3552">
        <v>63.3</v>
      </c>
      <c r="T5" s="3552"/>
      <c r="U5" s="3552">
        <v>64.3</v>
      </c>
      <c r="V5" s="3552"/>
    </row>
    <row r="6" spans="1:22" ht="18" customHeight="1">
      <c r="A6" s="44"/>
      <c r="B6" s="45"/>
      <c r="C6" s="46"/>
      <c r="D6" s="42"/>
      <c r="E6" s="42"/>
      <c r="F6" s="42"/>
      <c r="G6" s="42"/>
      <c r="H6" s="42"/>
      <c r="I6" s="42"/>
      <c r="J6" s="42"/>
      <c r="K6" s="42"/>
      <c r="L6" s="42"/>
      <c r="M6" s="34"/>
      <c r="N6" s="34"/>
      <c r="O6" s="34"/>
      <c r="P6" s="34"/>
      <c r="Q6" s="34"/>
      <c r="R6" s="34"/>
      <c r="S6" s="34"/>
      <c r="T6" s="34"/>
      <c r="U6" s="34"/>
      <c r="V6" s="1902" t="s">
        <v>73</v>
      </c>
    </row>
    <row r="7" ht="4.5" customHeight="1"/>
    <row r="8" spans="1:8" ht="17.25">
      <c r="A8" s="1" t="s">
        <v>2914</v>
      </c>
      <c r="B8" s="731"/>
      <c r="C8" s="731"/>
      <c r="D8" s="731"/>
      <c r="E8" s="731"/>
      <c r="F8" s="731"/>
      <c r="G8" s="731"/>
      <c r="H8" s="731"/>
    </row>
    <row r="9" spans="1:19" ht="14.25" thickBot="1">
      <c r="A9" s="590"/>
      <c r="B9" s="706"/>
      <c r="C9" s="706"/>
      <c r="D9" s="706"/>
      <c r="E9" s="706"/>
      <c r="F9" s="706"/>
      <c r="G9" s="590"/>
      <c r="H9" s="1780" t="s">
        <v>3051</v>
      </c>
      <c r="S9" s="1855" t="s">
        <v>3052</v>
      </c>
    </row>
    <row r="10" spans="1:19" ht="24.75" customHeight="1" thickBot="1">
      <c r="A10" s="3539" t="s">
        <v>1436</v>
      </c>
      <c r="B10" s="3540"/>
      <c r="C10" s="3540"/>
      <c r="D10" s="3541"/>
      <c r="E10" s="3545" t="s">
        <v>173</v>
      </c>
      <c r="F10" s="3546"/>
      <c r="G10" s="3547"/>
      <c r="H10" s="3542" t="s">
        <v>392</v>
      </c>
      <c r="I10" s="3543"/>
      <c r="J10" s="3544"/>
      <c r="K10" s="3542" t="s">
        <v>76</v>
      </c>
      <c r="L10" s="3543"/>
      <c r="M10" s="3544"/>
      <c r="N10" s="3542" t="s">
        <v>402</v>
      </c>
      <c r="O10" s="3543"/>
      <c r="P10" s="3544"/>
      <c r="Q10" s="3542" t="s">
        <v>175</v>
      </c>
      <c r="R10" s="3543"/>
      <c r="S10" s="3543"/>
    </row>
    <row r="11" spans="1:19" ht="21.75" customHeight="1">
      <c r="A11" s="3531" t="s">
        <v>1441</v>
      </c>
      <c r="B11" s="3355" t="s">
        <v>1442</v>
      </c>
      <c r="C11" s="3356"/>
      <c r="D11" s="3356"/>
      <c r="E11" s="3088">
        <f>SUM(E12:E16)</f>
        <v>21</v>
      </c>
      <c r="F11" s="3056"/>
      <c r="G11" s="3056"/>
      <c r="H11" s="3056">
        <f>SUM(H12:H16)</f>
        <v>15</v>
      </c>
      <c r="I11" s="3056"/>
      <c r="J11" s="3056"/>
      <c r="K11" s="3056">
        <f>SUM(K12:K16)</f>
        <v>21</v>
      </c>
      <c r="L11" s="3056"/>
      <c r="M11" s="3056"/>
      <c r="N11" s="3056">
        <f>SUM(N12:N16)</f>
        <v>15</v>
      </c>
      <c r="O11" s="3056"/>
      <c r="P11" s="3056"/>
      <c r="Q11" s="3056">
        <f>SUM(Q12:Q16)</f>
        <v>17</v>
      </c>
      <c r="R11" s="3056"/>
      <c r="S11" s="3056"/>
    </row>
    <row r="12" spans="1:19" ht="21.75" customHeight="1">
      <c r="A12" s="3531"/>
      <c r="B12" s="3355" t="s">
        <v>1443</v>
      </c>
      <c r="C12" s="3356"/>
      <c r="D12" s="3356"/>
      <c r="E12" s="3088">
        <v>12</v>
      </c>
      <c r="F12" s="3056"/>
      <c r="G12" s="3056"/>
      <c r="H12" s="3056">
        <v>8</v>
      </c>
      <c r="I12" s="3056"/>
      <c r="J12" s="3056"/>
      <c r="K12" s="3056">
        <v>13</v>
      </c>
      <c r="L12" s="3056"/>
      <c r="M12" s="3056"/>
      <c r="N12" s="3056">
        <v>9</v>
      </c>
      <c r="O12" s="3056"/>
      <c r="P12" s="3056"/>
      <c r="Q12" s="3056">
        <v>9</v>
      </c>
      <c r="R12" s="3056"/>
      <c r="S12" s="3056"/>
    </row>
    <row r="13" spans="1:19" ht="21.75" customHeight="1">
      <c r="A13" s="3531"/>
      <c r="B13" s="3355" t="s">
        <v>1444</v>
      </c>
      <c r="C13" s="3356"/>
      <c r="D13" s="3356"/>
      <c r="E13" s="3088">
        <v>1</v>
      </c>
      <c r="F13" s="3056"/>
      <c r="G13" s="3056"/>
      <c r="H13" s="3056">
        <v>1</v>
      </c>
      <c r="I13" s="3056"/>
      <c r="J13" s="3056"/>
      <c r="K13" s="3056">
        <v>4</v>
      </c>
      <c r="L13" s="3056"/>
      <c r="M13" s="3056"/>
      <c r="N13" s="3535" t="s">
        <v>3045</v>
      </c>
      <c r="O13" s="3535"/>
      <c r="P13" s="3535"/>
      <c r="Q13" s="3535" t="s">
        <v>3045</v>
      </c>
      <c r="R13" s="3535"/>
      <c r="S13" s="3535"/>
    </row>
    <row r="14" spans="1:19" ht="21.75" customHeight="1">
      <c r="A14" s="3531"/>
      <c r="B14" s="3355" t="s">
        <v>1445</v>
      </c>
      <c r="C14" s="3356"/>
      <c r="D14" s="3356"/>
      <c r="E14" s="3088">
        <v>5</v>
      </c>
      <c r="F14" s="3056"/>
      <c r="G14" s="3056"/>
      <c r="H14" s="3056">
        <v>4</v>
      </c>
      <c r="I14" s="3056"/>
      <c r="J14" s="3056"/>
      <c r="K14" s="3056">
        <v>2</v>
      </c>
      <c r="L14" s="3056"/>
      <c r="M14" s="3056"/>
      <c r="N14" s="3056">
        <v>3</v>
      </c>
      <c r="O14" s="3056"/>
      <c r="P14" s="3056"/>
      <c r="Q14" s="3056">
        <v>6</v>
      </c>
      <c r="R14" s="3056"/>
      <c r="S14" s="3056"/>
    </row>
    <row r="15" spans="1:19" ht="21.75" customHeight="1">
      <c r="A15" s="3531"/>
      <c r="B15" s="3355" t="s">
        <v>1446</v>
      </c>
      <c r="C15" s="3356"/>
      <c r="D15" s="3356"/>
      <c r="E15" s="3536" t="s">
        <v>3045</v>
      </c>
      <c r="F15" s="3535"/>
      <c r="G15" s="3535"/>
      <c r="H15" s="3535" t="s">
        <v>3045</v>
      </c>
      <c r="I15" s="3535"/>
      <c r="J15" s="3535"/>
      <c r="K15" s="3535" t="s">
        <v>3050</v>
      </c>
      <c r="L15" s="3535"/>
      <c r="M15" s="3535"/>
      <c r="N15" s="3056">
        <v>1</v>
      </c>
      <c r="O15" s="3056"/>
      <c r="P15" s="3056"/>
      <c r="Q15" s="3535" t="s">
        <v>3045</v>
      </c>
      <c r="R15" s="3535"/>
      <c r="S15" s="3535"/>
    </row>
    <row r="16" spans="1:19" ht="21.75" customHeight="1">
      <c r="A16" s="3532"/>
      <c r="B16" s="3533" t="s">
        <v>1447</v>
      </c>
      <c r="C16" s="3534"/>
      <c r="D16" s="3534"/>
      <c r="E16" s="3088">
        <v>3</v>
      </c>
      <c r="F16" s="3056"/>
      <c r="G16" s="3056"/>
      <c r="H16" s="3056">
        <v>2</v>
      </c>
      <c r="I16" s="3056"/>
      <c r="J16" s="3056"/>
      <c r="K16" s="3056">
        <v>2</v>
      </c>
      <c r="L16" s="3056"/>
      <c r="M16" s="3056"/>
      <c r="N16" s="3056">
        <v>2</v>
      </c>
      <c r="O16" s="3056"/>
      <c r="P16" s="3056"/>
      <c r="Q16" s="3056">
        <v>2</v>
      </c>
      <c r="R16" s="3056"/>
      <c r="S16" s="3056"/>
    </row>
    <row r="17" spans="1:19" ht="21.75" customHeight="1">
      <c r="A17" s="3530" t="s">
        <v>1448</v>
      </c>
      <c r="B17" s="3522" t="s">
        <v>1442</v>
      </c>
      <c r="C17" s="3523"/>
      <c r="D17" s="3523"/>
      <c r="E17" s="3086">
        <f>SUM(E18:E21)</f>
        <v>12</v>
      </c>
      <c r="F17" s="3087"/>
      <c r="G17" s="3087"/>
      <c r="H17" s="3087">
        <f>SUM(H18:H21)</f>
        <v>10</v>
      </c>
      <c r="I17" s="3087"/>
      <c r="J17" s="3087"/>
      <c r="K17" s="3087">
        <f>SUM(K18:K21)</f>
        <v>16</v>
      </c>
      <c r="L17" s="3087"/>
      <c r="M17" s="3087"/>
      <c r="N17" s="3087">
        <f>SUM(N18:N21)</f>
        <v>15</v>
      </c>
      <c r="O17" s="3087"/>
      <c r="P17" s="3087"/>
      <c r="Q17" s="3087">
        <f>SUM(Q18:Q21)</f>
        <v>12</v>
      </c>
      <c r="R17" s="3087"/>
      <c r="S17" s="3087"/>
    </row>
    <row r="18" spans="1:19" ht="21.75" customHeight="1">
      <c r="A18" s="3531"/>
      <c r="B18" s="3355" t="s">
        <v>1449</v>
      </c>
      <c r="C18" s="3356"/>
      <c r="D18" s="3356"/>
      <c r="E18" s="3088">
        <v>7</v>
      </c>
      <c r="F18" s="3056"/>
      <c r="G18" s="3056"/>
      <c r="H18" s="3056">
        <v>5</v>
      </c>
      <c r="I18" s="3056"/>
      <c r="J18" s="3056"/>
      <c r="K18" s="3056">
        <v>5</v>
      </c>
      <c r="L18" s="3056"/>
      <c r="M18" s="3056"/>
      <c r="N18" s="3056">
        <v>7</v>
      </c>
      <c r="O18" s="3056"/>
      <c r="P18" s="3056"/>
      <c r="Q18" s="3056">
        <v>3</v>
      </c>
      <c r="R18" s="3056"/>
      <c r="S18" s="3056"/>
    </row>
    <row r="19" spans="1:19" ht="21.75" customHeight="1">
      <c r="A19" s="3531"/>
      <c r="B19" s="3355" t="s">
        <v>1450</v>
      </c>
      <c r="C19" s="3356"/>
      <c r="D19" s="3356"/>
      <c r="E19" s="3088">
        <v>3</v>
      </c>
      <c r="F19" s="3056"/>
      <c r="G19" s="3056"/>
      <c r="H19" s="3056">
        <v>1</v>
      </c>
      <c r="I19" s="3056"/>
      <c r="J19" s="3056"/>
      <c r="K19" s="3056">
        <v>3</v>
      </c>
      <c r="L19" s="3056"/>
      <c r="M19" s="3056"/>
      <c r="N19" s="3056">
        <v>3</v>
      </c>
      <c r="O19" s="3056"/>
      <c r="P19" s="3056"/>
      <c r="Q19" s="3056">
        <v>2</v>
      </c>
      <c r="R19" s="3056"/>
      <c r="S19" s="3056"/>
    </row>
    <row r="20" spans="1:19" ht="21.75" customHeight="1">
      <c r="A20" s="3531"/>
      <c r="B20" s="3355" t="s">
        <v>1451</v>
      </c>
      <c r="C20" s="3356"/>
      <c r="D20" s="3356"/>
      <c r="E20" s="3088">
        <v>1</v>
      </c>
      <c r="F20" s="3056"/>
      <c r="G20" s="3056"/>
      <c r="H20" s="3056">
        <v>1</v>
      </c>
      <c r="I20" s="3056"/>
      <c r="J20" s="3056"/>
      <c r="K20" s="3056">
        <v>6</v>
      </c>
      <c r="L20" s="3056"/>
      <c r="M20" s="3056"/>
      <c r="N20" s="3056">
        <v>4</v>
      </c>
      <c r="O20" s="3056"/>
      <c r="P20" s="3056"/>
      <c r="Q20" s="3056">
        <v>4</v>
      </c>
      <c r="R20" s="3056"/>
      <c r="S20" s="3056"/>
    </row>
    <row r="21" spans="1:19" ht="21.75" customHeight="1">
      <c r="A21" s="3532"/>
      <c r="B21" s="3533" t="s">
        <v>1452</v>
      </c>
      <c r="C21" s="3534"/>
      <c r="D21" s="3534"/>
      <c r="E21" s="3089">
        <v>1</v>
      </c>
      <c r="F21" s="3084"/>
      <c r="G21" s="3084"/>
      <c r="H21" s="3084">
        <v>3</v>
      </c>
      <c r="I21" s="3084"/>
      <c r="J21" s="3084"/>
      <c r="K21" s="3084">
        <v>2</v>
      </c>
      <c r="L21" s="3084"/>
      <c r="M21" s="3084"/>
      <c r="N21" s="3084">
        <v>1</v>
      </c>
      <c r="O21" s="3084"/>
      <c r="P21" s="3084"/>
      <c r="Q21" s="3084">
        <v>3</v>
      </c>
      <c r="R21" s="3084"/>
      <c r="S21" s="3084"/>
    </row>
    <row r="22" spans="1:19" ht="21.75" customHeight="1">
      <c r="A22" s="3520" t="s">
        <v>3047</v>
      </c>
      <c r="B22" s="3522" t="s">
        <v>1453</v>
      </c>
      <c r="C22" s="3523"/>
      <c r="D22" s="3523"/>
      <c r="E22" s="3088">
        <v>2</v>
      </c>
      <c r="F22" s="3056"/>
      <c r="G22" s="3056"/>
      <c r="H22" s="3056">
        <v>2</v>
      </c>
      <c r="I22" s="3056"/>
      <c r="J22" s="3056"/>
      <c r="K22" s="3525" t="s">
        <v>3045</v>
      </c>
      <c r="L22" s="3525"/>
      <c r="M22" s="3525"/>
      <c r="N22" s="3056">
        <v>2</v>
      </c>
      <c r="O22" s="3056"/>
      <c r="P22" s="3056"/>
      <c r="Q22" s="3056">
        <v>2</v>
      </c>
      <c r="R22" s="3056"/>
      <c r="S22" s="3056"/>
    </row>
    <row r="23" spans="1:19" ht="21.75" customHeight="1" thickBot="1">
      <c r="A23" s="3521"/>
      <c r="B23" s="3526" t="s">
        <v>1454</v>
      </c>
      <c r="C23" s="3527"/>
      <c r="D23" s="3527"/>
      <c r="E23" s="3528">
        <v>2</v>
      </c>
      <c r="F23" s="3529"/>
      <c r="G23" s="3529"/>
      <c r="H23" s="3529">
        <v>4</v>
      </c>
      <c r="I23" s="3529"/>
      <c r="J23" s="3529"/>
      <c r="K23" s="3529">
        <v>3</v>
      </c>
      <c r="L23" s="3529"/>
      <c r="M23" s="3529"/>
      <c r="N23" s="3529">
        <v>1</v>
      </c>
      <c r="O23" s="3529"/>
      <c r="P23" s="3529"/>
      <c r="Q23" s="3529">
        <v>2</v>
      </c>
      <c r="R23" s="3529"/>
      <c r="S23" s="3529"/>
    </row>
    <row r="24" spans="1:8" ht="14.25" thickBot="1">
      <c r="A24" s="735"/>
      <c r="B24" s="735"/>
      <c r="C24" s="736"/>
      <c r="D24" s="736"/>
      <c r="E24" s="736"/>
      <c r="F24" s="736"/>
      <c r="G24" s="736"/>
      <c r="H24" s="736"/>
    </row>
    <row r="25" spans="1:19" ht="24.75" customHeight="1" thickBot="1">
      <c r="A25" s="3539" t="s">
        <v>1436</v>
      </c>
      <c r="B25" s="3540"/>
      <c r="C25" s="3540"/>
      <c r="D25" s="3541"/>
      <c r="E25" s="3545" t="s">
        <v>3048</v>
      </c>
      <c r="F25" s="3546"/>
      <c r="G25" s="3547"/>
      <c r="H25" s="3542" t="s">
        <v>127</v>
      </c>
      <c r="I25" s="3543"/>
      <c r="J25" s="3544"/>
      <c r="K25" s="3542" t="s">
        <v>254</v>
      </c>
      <c r="L25" s="3543"/>
      <c r="M25" s="3544"/>
      <c r="N25" s="3542" t="s">
        <v>176</v>
      </c>
      <c r="O25" s="3543"/>
      <c r="P25" s="3544"/>
      <c r="Q25" s="3542" t="s">
        <v>256</v>
      </c>
      <c r="R25" s="3543"/>
      <c r="S25" s="3543"/>
    </row>
    <row r="26" spans="1:19" ht="21.75" customHeight="1">
      <c r="A26" s="3531" t="s">
        <v>1441</v>
      </c>
      <c r="B26" s="3355" t="s">
        <v>346</v>
      </c>
      <c r="C26" s="3356"/>
      <c r="D26" s="3356"/>
      <c r="E26" s="3537">
        <v>18</v>
      </c>
      <c r="F26" s="3538"/>
      <c r="G26" s="3538"/>
      <c r="H26" s="3538">
        <v>18</v>
      </c>
      <c r="I26" s="3538"/>
      <c r="J26" s="3538"/>
      <c r="K26" s="3538">
        <v>13</v>
      </c>
      <c r="L26" s="3538"/>
      <c r="M26" s="3538"/>
      <c r="N26" s="3538">
        <v>19</v>
      </c>
      <c r="O26" s="3538"/>
      <c r="P26" s="3538"/>
      <c r="Q26" s="3538">
        <v>13</v>
      </c>
      <c r="R26" s="3538"/>
      <c r="S26" s="3538"/>
    </row>
    <row r="27" spans="1:19" ht="21.75" customHeight="1">
      <c r="A27" s="3531"/>
      <c r="B27" s="3355" t="s">
        <v>1443</v>
      </c>
      <c r="C27" s="3356"/>
      <c r="D27" s="3356"/>
      <c r="E27" s="3088">
        <v>12</v>
      </c>
      <c r="F27" s="3056"/>
      <c r="G27" s="3056"/>
      <c r="H27" s="3056">
        <v>6</v>
      </c>
      <c r="I27" s="3056"/>
      <c r="J27" s="3056"/>
      <c r="K27" s="3056">
        <v>7</v>
      </c>
      <c r="L27" s="3056"/>
      <c r="M27" s="3056"/>
      <c r="N27" s="3056">
        <v>10</v>
      </c>
      <c r="O27" s="3056"/>
      <c r="P27" s="3056"/>
      <c r="Q27" s="3056">
        <v>8</v>
      </c>
      <c r="R27" s="3056"/>
      <c r="S27" s="3056"/>
    </row>
    <row r="28" spans="1:19" ht="21.75" customHeight="1">
      <c r="A28" s="3531"/>
      <c r="B28" s="3355" t="s">
        <v>1444</v>
      </c>
      <c r="C28" s="3356"/>
      <c r="D28" s="3356"/>
      <c r="E28" s="3088">
        <v>2</v>
      </c>
      <c r="F28" s="3056"/>
      <c r="G28" s="3056"/>
      <c r="H28" s="3056">
        <v>4</v>
      </c>
      <c r="I28" s="3056"/>
      <c r="J28" s="3056"/>
      <c r="K28" s="3535" t="s">
        <v>3045</v>
      </c>
      <c r="L28" s="3535"/>
      <c r="M28" s="3535"/>
      <c r="N28" s="3056">
        <v>4</v>
      </c>
      <c r="O28" s="3056"/>
      <c r="P28" s="3056"/>
      <c r="Q28" s="3056">
        <v>2</v>
      </c>
      <c r="R28" s="3056"/>
      <c r="S28" s="3056"/>
    </row>
    <row r="29" spans="1:19" ht="21.75" customHeight="1">
      <c r="A29" s="3531"/>
      <c r="B29" s="3355" t="s">
        <v>1445</v>
      </c>
      <c r="C29" s="3356"/>
      <c r="D29" s="3356"/>
      <c r="E29" s="3088">
        <v>2</v>
      </c>
      <c r="F29" s="3056"/>
      <c r="G29" s="3056"/>
      <c r="H29" s="3056">
        <v>6</v>
      </c>
      <c r="I29" s="3056"/>
      <c r="J29" s="3056"/>
      <c r="K29" s="3056">
        <v>1</v>
      </c>
      <c r="L29" s="3056"/>
      <c r="M29" s="3056"/>
      <c r="N29" s="3056">
        <v>3</v>
      </c>
      <c r="O29" s="3056"/>
      <c r="P29" s="3056"/>
      <c r="Q29" s="3056">
        <v>1</v>
      </c>
      <c r="R29" s="3056"/>
      <c r="S29" s="3056"/>
    </row>
    <row r="30" spans="1:19" ht="21.75" customHeight="1">
      <c r="A30" s="3531"/>
      <c r="B30" s="3355" t="s">
        <v>1446</v>
      </c>
      <c r="C30" s="3356"/>
      <c r="D30" s="3356"/>
      <c r="E30" s="3536" t="s">
        <v>3045</v>
      </c>
      <c r="F30" s="3535"/>
      <c r="G30" s="3535"/>
      <c r="H30" s="3535" t="s">
        <v>3045</v>
      </c>
      <c r="I30" s="3535"/>
      <c r="J30" s="3535"/>
      <c r="K30" s="3535" t="s">
        <v>3050</v>
      </c>
      <c r="L30" s="3535"/>
      <c r="M30" s="3535"/>
      <c r="N30" s="3056">
        <v>1</v>
      </c>
      <c r="O30" s="3056"/>
      <c r="P30" s="3056"/>
      <c r="Q30" s="3535" t="s">
        <v>3045</v>
      </c>
      <c r="R30" s="3535"/>
      <c r="S30" s="3535"/>
    </row>
    <row r="31" spans="1:19" ht="21.75" customHeight="1">
      <c r="A31" s="3532"/>
      <c r="B31" s="3533" t="s">
        <v>353</v>
      </c>
      <c r="C31" s="3534"/>
      <c r="D31" s="3534"/>
      <c r="E31" s="3088">
        <v>2</v>
      </c>
      <c r="F31" s="3056"/>
      <c r="G31" s="3056"/>
      <c r="H31" s="3056">
        <v>2</v>
      </c>
      <c r="I31" s="3056"/>
      <c r="J31" s="3056"/>
      <c r="K31" s="3056">
        <v>5</v>
      </c>
      <c r="L31" s="3056"/>
      <c r="M31" s="3056"/>
      <c r="N31" s="3056">
        <v>1</v>
      </c>
      <c r="O31" s="3056"/>
      <c r="P31" s="3056"/>
      <c r="Q31" s="3056">
        <v>2</v>
      </c>
      <c r="R31" s="3056"/>
      <c r="S31" s="3056"/>
    </row>
    <row r="32" spans="1:19" ht="21.75" customHeight="1">
      <c r="A32" s="3530" t="s">
        <v>1448</v>
      </c>
      <c r="B32" s="3522" t="s">
        <v>346</v>
      </c>
      <c r="C32" s="3523"/>
      <c r="D32" s="3523"/>
      <c r="E32" s="3086">
        <v>16</v>
      </c>
      <c r="F32" s="3087"/>
      <c r="G32" s="3087"/>
      <c r="H32" s="3087">
        <v>8</v>
      </c>
      <c r="I32" s="3087"/>
      <c r="J32" s="3087"/>
      <c r="K32" s="3087">
        <v>10</v>
      </c>
      <c r="L32" s="3087"/>
      <c r="M32" s="3087"/>
      <c r="N32" s="3087">
        <v>11</v>
      </c>
      <c r="O32" s="3087"/>
      <c r="P32" s="3087"/>
      <c r="Q32" s="3087">
        <v>8</v>
      </c>
      <c r="R32" s="3087"/>
      <c r="S32" s="3087"/>
    </row>
    <row r="33" spans="1:19" ht="21.75" customHeight="1">
      <c r="A33" s="3531"/>
      <c r="B33" s="3355" t="s">
        <v>1449</v>
      </c>
      <c r="C33" s="3356"/>
      <c r="D33" s="3356"/>
      <c r="E33" s="3088">
        <v>6</v>
      </c>
      <c r="F33" s="3056"/>
      <c r="G33" s="3056"/>
      <c r="H33" s="3056">
        <v>2</v>
      </c>
      <c r="I33" s="3056"/>
      <c r="J33" s="3056"/>
      <c r="K33" s="3056">
        <v>4</v>
      </c>
      <c r="L33" s="3056"/>
      <c r="M33" s="3056"/>
      <c r="N33" s="3056">
        <v>5</v>
      </c>
      <c r="O33" s="3056"/>
      <c r="P33" s="3056"/>
      <c r="Q33" s="3056">
        <v>4</v>
      </c>
      <c r="R33" s="3056"/>
      <c r="S33" s="3056"/>
    </row>
    <row r="34" spans="1:19" ht="21.75" customHeight="1">
      <c r="A34" s="3531"/>
      <c r="B34" s="3355" t="s">
        <v>1450</v>
      </c>
      <c r="C34" s="3356"/>
      <c r="D34" s="3356"/>
      <c r="E34" s="3088">
        <v>1</v>
      </c>
      <c r="F34" s="3056"/>
      <c r="G34" s="3056"/>
      <c r="H34" s="3535" t="s">
        <v>3071</v>
      </c>
      <c r="I34" s="3535"/>
      <c r="J34" s="3535"/>
      <c r="K34" s="3056">
        <v>2</v>
      </c>
      <c r="L34" s="3056"/>
      <c r="M34" s="3056"/>
      <c r="N34" s="3056">
        <v>2</v>
      </c>
      <c r="O34" s="3056"/>
      <c r="P34" s="3056"/>
      <c r="Q34" s="3056">
        <v>1</v>
      </c>
      <c r="R34" s="3056"/>
      <c r="S34" s="3056"/>
    </row>
    <row r="35" spans="1:19" ht="21.75" customHeight="1">
      <c r="A35" s="3531"/>
      <c r="B35" s="3355" t="s">
        <v>1451</v>
      </c>
      <c r="C35" s="3356"/>
      <c r="D35" s="3356"/>
      <c r="E35" s="3088">
        <v>6</v>
      </c>
      <c r="F35" s="3056"/>
      <c r="G35" s="3056"/>
      <c r="H35" s="3056">
        <v>5</v>
      </c>
      <c r="I35" s="3056"/>
      <c r="J35" s="3056"/>
      <c r="K35" s="3056">
        <v>3</v>
      </c>
      <c r="L35" s="3056"/>
      <c r="M35" s="3056"/>
      <c r="N35" s="3056">
        <v>2</v>
      </c>
      <c r="O35" s="3056"/>
      <c r="P35" s="3056"/>
      <c r="Q35" s="3056">
        <v>1</v>
      </c>
      <c r="R35" s="3056"/>
      <c r="S35" s="3056"/>
    </row>
    <row r="36" spans="1:19" ht="21.75" customHeight="1">
      <c r="A36" s="3532"/>
      <c r="B36" s="3533" t="s">
        <v>1452</v>
      </c>
      <c r="C36" s="3534"/>
      <c r="D36" s="3534"/>
      <c r="E36" s="3089">
        <v>3</v>
      </c>
      <c r="F36" s="3084"/>
      <c r="G36" s="3084"/>
      <c r="H36" s="3084">
        <v>1</v>
      </c>
      <c r="I36" s="3084"/>
      <c r="J36" s="3084"/>
      <c r="K36" s="3084">
        <v>1</v>
      </c>
      <c r="L36" s="3084"/>
      <c r="M36" s="3084"/>
      <c r="N36" s="3084">
        <v>2</v>
      </c>
      <c r="O36" s="3084"/>
      <c r="P36" s="3084"/>
      <c r="Q36" s="3084">
        <v>2</v>
      </c>
      <c r="R36" s="3084"/>
      <c r="S36" s="3084"/>
    </row>
    <row r="37" spans="1:19" ht="21.75" customHeight="1">
      <c r="A37" s="3520" t="s">
        <v>3047</v>
      </c>
      <c r="B37" s="3522" t="s">
        <v>1453</v>
      </c>
      <c r="C37" s="3523"/>
      <c r="D37" s="3523"/>
      <c r="E37" s="3524" t="s">
        <v>3045</v>
      </c>
      <c r="F37" s="3525"/>
      <c r="G37" s="3525"/>
      <c r="H37" s="3056">
        <v>2</v>
      </c>
      <c r="I37" s="3056"/>
      <c r="J37" s="3056"/>
      <c r="K37" s="3056">
        <v>2</v>
      </c>
      <c r="L37" s="3056"/>
      <c r="M37" s="3056"/>
      <c r="N37" s="3056">
        <v>1</v>
      </c>
      <c r="O37" s="3056"/>
      <c r="P37" s="3056"/>
      <c r="Q37" s="3056">
        <v>1</v>
      </c>
      <c r="R37" s="3056"/>
      <c r="S37" s="3056"/>
    </row>
    <row r="38" spans="1:19" ht="21.75" customHeight="1" thickBot="1">
      <c r="A38" s="3521"/>
      <c r="B38" s="3526" t="s">
        <v>1454</v>
      </c>
      <c r="C38" s="3527"/>
      <c r="D38" s="3527"/>
      <c r="E38" s="3528">
        <v>1</v>
      </c>
      <c r="F38" s="3529"/>
      <c r="G38" s="3529"/>
      <c r="H38" s="3529">
        <v>1</v>
      </c>
      <c r="I38" s="3529"/>
      <c r="J38" s="3529"/>
      <c r="K38" s="3529">
        <v>3</v>
      </c>
      <c r="L38" s="3529"/>
      <c r="M38" s="3529"/>
      <c r="N38" s="3529">
        <v>3</v>
      </c>
      <c r="O38" s="3529"/>
      <c r="P38" s="3529"/>
      <c r="Q38" s="3529">
        <v>1</v>
      </c>
      <c r="R38" s="3529"/>
      <c r="S38" s="3529"/>
    </row>
    <row r="39" spans="1:19" ht="13.5">
      <c r="A39" s="705"/>
      <c r="B39" s="705"/>
      <c r="C39" s="738"/>
      <c r="D39" s="738"/>
      <c r="E39" s="738"/>
      <c r="F39" s="738"/>
      <c r="G39" s="738"/>
      <c r="H39" s="738"/>
      <c r="S39" s="1855" t="s">
        <v>3049</v>
      </c>
    </row>
  </sheetData>
  <sheetProtection/>
  <mergeCells count="206">
    <mergeCell ref="Q13:S13"/>
    <mergeCell ref="Q14:S14"/>
    <mergeCell ref="U5:V5"/>
    <mergeCell ref="M5:N5"/>
    <mergeCell ref="K3:L3"/>
    <mergeCell ref="K4:L4"/>
    <mergeCell ref="M4:N4"/>
    <mergeCell ref="O4:P4"/>
    <mergeCell ref="U4:V4"/>
    <mergeCell ref="M3:N3"/>
    <mergeCell ref="O3:P3"/>
    <mergeCell ref="Q3:R3"/>
    <mergeCell ref="S3:T3"/>
    <mergeCell ref="U3:V3"/>
    <mergeCell ref="K5:L5"/>
    <mergeCell ref="Q4:R4"/>
    <mergeCell ref="S4:T4"/>
    <mergeCell ref="O5:P5"/>
    <mergeCell ref="Q5:R5"/>
    <mergeCell ref="S5:T5"/>
    <mergeCell ref="Q10:S10"/>
    <mergeCell ref="Q11:S11"/>
    <mergeCell ref="Q12:S12"/>
    <mergeCell ref="N10:P10"/>
    <mergeCell ref="Q17:S17"/>
    <mergeCell ref="Q18:S18"/>
    <mergeCell ref="Q19:S19"/>
    <mergeCell ref="N15:P15"/>
    <mergeCell ref="N16:P16"/>
    <mergeCell ref="N17:P17"/>
    <mergeCell ref="N18:P18"/>
    <mergeCell ref="H23:J23"/>
    <mergeCell ref="A3:B3"/>
    <mergeCell ref="C3:D3"/>
    <mergeCell ref="E3:F3"/>
    <mergeCell ref="G3:H3"/>
    <mergeCell ref="I3:J3"/>
    <mergeCell ref="A4:A5"/>
    <mergeCell ref="C4:D4"/>
    <mergeCell ref="E4:F4"/>
    <mergeCell ref="G4:H4"/>
    <mergeCell ref="I4:J4"/>
    <mergeCell ref="C5:D5"/>
    <mergeCell ref="E5:F5"/>
    <mergeCell ref="G5:H5"/>
    <mergeCell ref="I5:J5"/>
    <mergeCell ref="A22:A23"/>
    <mergeCell ref="E19:G19"/>
    <mergeCell ref="A26:A31"/>
    <mergeCell ref="B26:D26"/>
    <mergeCell ref="B27:D27"/>
    <mergeCell ref="B28:D28"/>
    <mergeCell ref="B29:D29"/>
    <mergeCell ref="A17:A21"/>
    <mergeCell ref="A11:A16"/>
    <mergeCell ref="N19:P19"/>
    <mergeCell ref="N20:P20"/>
    <mergeCell ref="N21:P21"/>
    <mergeCell ref="E20:G20"/>
    <mergeCell ref="E21:G21"/>
    <mergeCell ref="H15:J15"/>
    <mergeCell ref="H16:J16"/>
    <mergeCell ref="H17:J17"/>
    <mergeCell ref="H18:J18"/>
    <mergeCell ref="H19:J19"/>
    <mergeCell ref="E15:G15"/>
    <mergeCell ref="E16:G16"/>
    <mergeCell ref="K15:M15"/>
    <mergeCell ref="K16:M16"/>
    <mergeCell ref="K17:M17"/>
    <mergeCell ref="K18:M18"/>
    <mergeCell ref="N11:P11"/>
    <mergeCell ref="N12:P12"/>
    <mergeCell ref="N13:P13"/>
    <mergeCell ref="N14:P14"/>
    <mergeCell ref="A25:D25"/>
    <mergeCell ref="K19:M19"/>
    <mergeCell ref="K20:M20"/>
    <mergeCell ref="K21:M21"/>
    <mergeCell ref="K22:M22"/>
    <mergeCell ref="K23:M23"/>
    <mergeCell ref="B17:D17"/>
    <mergeCell ref="B18:D18"/>
    <mergeCell ref="B19:D19"/>
    <mergeCell ref="B20:D20"/>
    <mergeCell ref="B21:D21"/>
    <mergeCell ref="B22:D22"/>
    <mergeCell ref="B23:D23"/>
    <mergeCell ref="E17:G17"/>
    <mergeCell ref="E18:G18"/>
    <mergeCell ref="Q20:S20"/>
    <mergeCell ref="Q21:S21"/>
    <mergeCell ref="Q22:S22"/>
    <mergeCell ref="Q23:S23"/>
    <mergeCell ref="E25:G25"/>
    <mergeCell ref="H25:J25"/>
    <mergeCell ref="K25:M25"/>
    <mergeCell ref="N25:P25"/>
    <mergeCell ref="Q25:S25"/>
    <mergeCell ref="E22:G22"/>
    <mergeCell ref="E23:G23"/>
    <mergeCell ref="N22:P22"/>
    <mergeCell ref="N23:P23"/>
    <mergeCell ref="H20:J20"/>
    <mergeCell ref="H21:J21"/>
    <mergeCell ref="H22:J22"/>
    <mergeCell ref="Q15:S15"/>
    <mergeCell ref="Q16:S16"/>
    <mergeCell ref="A10:D10"/>
    <mergeCell ref="B11:D11"/>
    <mergeCell ref="B12:D12"/>
    <mergeCell ref="B13:D13"/>
    <mergeCell ref="B14:D14"/>
    <mergeCell ref="B15:D15"/>
    <mergeCell ref="B16:D16"/>
    <mergeCell ref="H10:J10"/>
    <mergeCell ref="H11:J11"/>
    <mergeCell ref="H12:J12"/>
    <mergeCell ref="H13:J13"/>
    <mergeCell ref="H14:J14"/>
    <mergeCell ref="E10:G10"/>
    <mergeCell ref="E11:G11"/>
    <mergeCell ref="E12:G12"/>
    <mergeCell ref="E13:G13"/>
    <mergeCell ref="E14:G14"/>
    <mergeCell ref="K10:M10"/>
    <mergeCell ref="K11:M11"/>
    <mergeCell ref="K12:M12"/>
    <mergeCell ref="K13:M13"/>
    <mergeCell ref="K14:M14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Q26:S26"/>
    <mergeCell ref="E29:G29"/>
    <mergeCell ref="H29:J29"/>
    <mergeCell ref="K29:M29"/>
    <mergeCell ref="N29:P29"/>
    <mergeCell ref="Q29:S29"/>
    <mergeCell ref="E28:G28"/>
    <mergeCell ref="H28:J28"/>
    <mergeCell ref="K28:M28"/>
    <mergeCell ref="N28:P28"/>
    <mergeCell ref="Q28:S28"/>
    <mergeCell ref="Q30:S30"/>
    <mergeCell ref="B31:D31"/>
    <mergeCell ref="E31:G31"/>
    <mergeCell ref="H31:J31"/>
    <mergeCell ref="K31:M31"/>
    <mergeCell ref="N31:P31"/>
    <mergeCell ref="Q31:S31"/>
    <mergeCell ref="B30:D30"/>
    <mergeCell ref="E30:G30"/>
    <mergeCell ref="H30:J30"/>
    <mergeCell ref="K30:M30"/>
    <mergeCell ref="N30:P30"/>
    <mergeCell ref="H35:J35"/>
    <mergeCell ref="K35:M35"/>
    <mergeCell ref="N35:P35"/>
    <mergeCell ref="Q35:S35"/>
    <mergeCell ref="N32:P32"/>
    <mergeCell ref="Q32:S32"/>
    <mergeCell ref="B33:D33"/>
    <mergeCell ref="E33:G33"/>
    <mergeCell ref="H33:J33"/>
    <mergeCell ref="K33:M33"/>
    <mergeCell ref="N33:P33"/>
    <mergeCell ref="Q33:S33"/>
    <mergeCell ref="B32:D32"/>
    <mergeCell ref="E32:G32"/>
    <mergeCell ref="H32:J32"/>
    <mergeCell ref="K32:M32"/>
    <mergeCell ref="B34:D34"/>
    <mergeCell ref="E34:G34"/>
    <mergeCell ref="H34:J34"/>
    <mergeCell ref="K34:M34"/>
    <mergeCell ref="N36:P36"/>
    <mergeCell ref="Q36:S36"/>
    <mergeCell ref="A37:A38"/>
    <mergeCell ref="B37:D37"/>
    <mergeCell ref="E37:G37"/>
    <mergeCell ref="H37:J37"/>
    <mergeCell ref="K37:M37"/>
    <mergeCell ref="N37:P37"/>
    <mergeCell ref="Q37:S37"/>
    <mergeCell ref="B38:D38"/>
    <mergeCell ref="E38:G38"/>
    <mergeCell ref="H38:J38"/>
    <mergeCell ref="K38:M38"/>
    <mergeCell ref="N38:P38"/>
    <mergeCell ref="Q38:S38"/>
    <mergeCell ref="A32:A36"/>
    <mergeCell ref="B36:D36"/>
    <mergeCell ref="E36:G36"/>
    <mergeCell ref="H36:J36"/>
    <mergeCell ref="K36:M36"/>
    <mergeCell ref="N34:P34"/>
    <mergeCell ref="Q34:S34"/>
    <mergeCell ref="B35:D35"/>
    <mergeCell ref="E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&amp;C-91-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H3" sqref="H3"/>
    </sheetView>
  </sheetViews>
  <sheetFormatPr defaultColWidth="6.625" defaultRowHeight="15" customHeight="1"/>
  <cols>
    <col min="1" max="3" width="8.125" style="34" customWidth="1"/>
    <col min="4" max="8" width="12.50390625" style="34" customWidth="1"/>
    <col min="9" max="198" width="6.625" style="3" customWidth="1"/>
    <col min="199" max="16384" width="6.625" style="3" customWidth="1"/>
  </cols>
  <sheetData>
    <row r="1" spans="1:8" ht="17.25">
      <c r="A1" s="1" t="s">
        <v>2915</v>
      </c>
      <c r="B1" s="731"/>
      <c r="C1" s="731"/>
      <c r="D1" s="731"/>
      <c r="E1" s="731"/>
      <c r="F1" s="731"/>
      <c r="G1" s="731"/>
      <c r="H1" s="731"/>
    </row>
    <row r="2" spans="1:8" ht="14.25" thickBot="1">
      <c r="A2" s="138"/>
      <c r="B2" s="706"/>
      <c r="C2" s="706"/>
      <c r="D2" s="706"/>
      <c r="E2" s="706"/>
      <c r="F2" s="706"/>
      <c r="G2" s="706"/>
      <c r="H2" s="1902" t="s">
        <v>3472</v>
      </c>
    </row>
    <row r="3" spans="1:8" ht="24.75" customHeight="1" thickBot="1">
      <c r="A3" s="3558" t="s">
        <v>1436</v>
      </c>
      <c r="B3" s="3558"/>
      <c r="C3" s="3559"/>
      <c r="D3" s="739" t="s">
        <v>173</v>
      </c>
      <c r="E3" s="732" t="s">
        <v>1437</v>
      </c>
      <c r="F3" s="732" t="s">
        <v>1438</v>
      </c>
      <c r="G3" s="733" t="s">
        <v>1439</v>
      </c>
      <c r="H3" s="733" t="s">
        <v>1440</v>
      </c>
    </row>
    <row r="4" spans="1:9" ht="24.75" customHeight="1">
      <c r="A4" s="3566" t="s">
        <v>1461</v>
      </c>
      <c r="B4" s="3568" t="s">
        <v>1462</v>
      </c>
      <c r="C4" s="740" t="s">
        <v>1463</v>
      </c>
      <c r="D4" s="2224">
        <v>1098</v>
      </c>
      <c r="E4" s="2223">
        <v>694</v>
      </c>
      <c r="F4" s="2223">
        <v>572</v>
      </c>
      <c r="G4" s="2223">
        <v>726</v>
      </c>
      <c r="H4" s="2223">
        <v>535</v>
      </c>
      <c r="I4" s="15"/>
    </row>
    <row r="5" spans="1:9" ht="24.75" customHeight="1">
      <c r="A5" s="3357"/>
      <c r="B5" s="3569"/>
      <c r="C5" s="741" t="s">
        <v>1464</v>
      </c>
      <c r="D5" s="2224">
        <v>1</v>
      </c>
      <c r="E5" s="2223">
        <v>20</v>
      </c>
      <c r="F5" s="2223">
        <v>33</v>
      </c>
      <c r="G5" s="2223">
        <v>35</v>
      </c>
      <c r="H5" s="2223">
        <v>5</v>
      </c>
      <c r="I5" s="15"/>
    </row>
    <row r="6" spans="1:9" ht="24.75" customHeight="1">
      <c r="A6" s="3357"/>
      <c r="B6" s="3570"/>
      <c r="C6" s="742" t="s">
        <v>1465</v>
      </c>
      <c r="D6" s="2352">
        <f>SUM(D4:D5)</f>
        <v>1099</v>
      </c>
      <c r="E6" s="2352">
        <f>SUM(E4:E5)</f>
        <v>714</v>
      </c>
      <c r="F6" s="2352">
        <f>SUM(F4:F5)</f>
        <v>605</v>
      </c>
      <c r="G6" s="2352">
        <v>761</v>
      </c>
      <c r="H6" s="2352">
        <f>SUM(H4:H5)</f>
        <v>540</v>
      </c>
      <c r="I6" s="15"/>
    </row>
    <row r="7" spans="1:9" ht="24.75" customHeight="1">
      <c r="A7" s="3567"/>
      <c r="B7" s="3571" t="s">
        <v>1466</v>
      </c>
      <c r="C7" s="3572"/>
      <c r="D7" s="2353">
        <v>950</v>
      </c>
      <c r="E7" s="2353">
        <v>2</v>
      </c>
      <c r="F7" s="2353">
        <v>39</v>
      </c>
      <c r="G7" s="2354" t="s">
        <v>3045</v>
      </c>
      <c r="H7" s="2354" t="s">
        <v>3045</v>
      </c>
      <c r="I7" s="15"/>
    </row>
    <row r="8" spans="1:9" ht="24.75" customHeight="1">
      <c r="A8" s="3573" t="s">
        <v>1467</v>
      </c>
      <c r="B8" s="3571" t="s">
        <v>1468</v>
      </c>
      <c r="C8" s="3572"/>
      <c r="D8" s="2352">
        <f>SUM(D9:D14)</f>
        <v>43950</v>
      </c>
      <c r="E8" s="2352">
        <f>SUM(E9:E14)</f>
        <v>31498</v>
      </c>
      <c r="F8" s="2352">
        <f>SUM(F9:F14)</f>
        <v>50291</v>
      </c>
      <c r="G8" s="2355">
        <f>SUM(G9:G14)</f>
        <v>13822</v>
      </c>
      <c r="H8" s="2352">
        <f>SUM(H9:H14)</f>
        <v>29351</v>
      </c>
      <c r="I8" s="15"/>
    </row>
    <row r="9" spans="1:9" ht="24.75" customHeight="1">
      <c r="A9" s="3574"/>
      <c r="B9" s="3571" t="s">
        <v>1469</v>
      </c>
      <c r="C9" s="3572"/>
      <c r="D9" s="2352">
        <v>41024</v>
      </c>
      <c r="E9" s="2352">
        <v>30484</v>
      </c>
      <c r="F9" s="2352">
        <v>49865</v>
      </c>
      <c r="G9" s="2352">
        <v>12715</v>
      </c>
      <c r="H9" s="2352">
        <v>26658</v>
      </c>
      <c r="I9" s="15"/>
    </row>
    <row r="10" spans="1:10" ht="24.75" customHeight="1">
      <c r="A10" s="3574"/>
      <c r="B10" s="3571" t="s">
        <v>1470</v>
      </c>
      <c r="C10" s="3572"/>
      <c r="D10" s="2225">
        <v>399</v>
      </c>
      <c r="E10" s="2225" t="s">
        <v>3045</v>
      </c>
      <c r="F10" s="2352">
        <v>45</v>
      </c>
      <c r="G10" s="2225" t="s">
        <v>3045</v>
      </c>
      <c r="H10" s="2225" t="s">
        <v>3045</v>
      </c>
      <c r="I10" s="15"/>
      <c r="J10"/>
    </row>
    <row r="11" spans="1:9" ht="24.75" customHeight="1">
      <c r="A11" s="3574"/>
      <c r="B11" s="3571" t="s">
        <v>1471</v>
      </c>
      <c r="C11" s="3572"/>
      <c r="D11" s="2352">
        <v>405</v>
      </c>
      <c r="E11" s="2352">
        <v>627</v>
      </c>
      <c r="F11" s="2352">
        <v>84</v>
      </c>
      <c r="G11" s="2352">
        <v>817</v>
      </c>
      <c r="H11" s="2352">
        <v>1033</v>
      </c>
      <c r="I11" s="15"/>
    </row>
    <row r="12" spans="1:9" ht="24.75" customHeight="1">
      <c r="A12" s="3574"/>
      <c r="B12" s="3571" t="s">
        <v>1472</v>
      </c>
      <c r="C12" s="3572"/>
      <c r="D12" s="2225" t="s">
        <v>3045</v>
      </c>
      <c r="E12" s="2225" t="s">
        <v>3045</v>
      </c>
      <c r="F12" s="2225" t="s">
        <v>3050</v>
      </c>
      <c r="G12" s="2225">
        <v>153</v>
      </c>
      <c r="H12" s="2225" t="s">
        <v>3045</v>
      </c>
      <c r="I12" s="15"/>
    </row>
    <row r="13" spans="1:9" ht="24.75" customHeight="1">
      <c r="A13" s="3574"/>
      <c r="B13" s="3571" t="s">
        <v>1473</v>
      </c>
      <c r="C13" s="3572"/>
      <c r="D13" s="2225" t="s">
        <v>3045</v>
      </c>
      <c r="E13" s="2225">
        <v>234</v>
      </c>
      <c r="F13" s="2225" t="s">
        <v>3050</v>
      </c>
      <c r="G13" s="2225" t="s">
        <v>3050</v>
      </c>
      <c r="H13" s="2225" t="s">
        <v>3050</v>
      </c>
      <c r="I13" s="15"/>
    </row>
    <row r="14" spans="1:9" ht="24.75" customHeight="1" thickBot="1">
      <c r="A14" s="3575"/>
      <c r="B14" s="3564" t="s">
        <v>1474</v>
      </c>
      <c r="C14" s="3565"/>
      <c r="D14" s="2356">
        <v>2122</v>
      </c>
      <c r="E14" s="2356">
        <v>153</v>
      </c>
      <c r="F14" s="2356">
        <v>297</v>
      </c>
      <c r="G14" s="2356">
        <v>137</v>
      </c>
      <c r="H14" s="2356">
        <v>1660</v>
      </c>
      <c r="I14" s="15"/>
    </row>
    <row r="15" spans="1:9" ht="24.75" customHeight="1">
      <c r="A15" s="2029"/>
      <c r="B15" s="2030"/>
      <c r="C15" s="1963"/>
      <c r="D15" s="734"/>
      <c r="E15" s="734"/>
      <c r="F15" s="734"/>
      <c r="G15" s="734"/>
      <c r="H15" s="734"/>
      <c r="I15" s="1965"/>
    </row>
    <row r="16" spans="1:8" s="81" customFormat="1" ht="19.5" customHeight="1" thickBot="1">
      <c r="A16" s="735"/>
      <c r="B16" s="743"/>
      <c r="C16" s="743"/>
      <c r="D16" s="744"/>
      <c r="E16" s="744"/>
      <c r="F16" s="744"/>
      <c r="G16" s="744"/>
      <c r="H16" s="736"/>
    </row>
    <row r="17" spans="1:8" ht="24.75" customHeight="1" thickBot="1">
      <c r="A17" s="3558" t="s">
        <v>1436</v>
      </c>
      <c r="B17" s="3558"/>
      <c r="C17" s="3559"/>
      <c r="D17" s="732" t="s">
        <v>1455</v>
      </c>
      <c r="E17" s="732" t="s">
        <v>1456</v>
      </c>
      <c r="F17" s="732" t="s">
        <v>1457</v>
      </c>
      <c r="G17" s="733" t="s">
        <v>1458</v>
      </c>
      <c r="H17" s="737" t="s">
        <v>1459</v>
      </c>
    </row>
    <row r="18" spans="1:9" ht="24.75" customHeight="1">
      <c r="A18" s="3566" t="s">
        <v>1475</v>
      </c>
      <c r="B18" s="3568" t="s">
        <v>1462</v>
      </c>
      <c r="C18" s="740" t="s">
        <v>1476</v>
      </c>
      <c r="D18" s="2357">
        <v>554</v>
      </c>
      <c r="E18" s="2358">
        <v>307</v>
      </c>
      <c r="F18" s="2358">
        <v>597</v>
      </c>
      <c r="G18" s="2358">
        <v>2795</v>
      </c>
      <c r="H18" s="2359">
        <v>282</v>
      </c>
      <c r="I18" s="15"/>
    </row>
    <row r="19" spans="1:9" ht="24.75" customHeight="1">
      <c r="A19" s="3357"/>
      <c r="B19" s="3569"/>
      <c r="C19" s="741" t="s">
        <v>1477</v>
      </c>
      <c r="D19" s="2224">
        <v>6</v>
      </c>
      <c r="E19" s="2223">
        <v>5</v>
      </c>
      <c r="F19" s="2223">
        <v>46</v>
      </c>
      <c r="G19" s="2223">
        <v>6</v>
      </c>
      <c r="H19" s="2360">
        <v>3</v>
      </c>
      <c r="I19" s="15"/>
    </row>
    <row r="20" spans="1:9" ht="24.75" customHeight="1">
      <c r="A20" s="3357"/>
      <c r="B20" s="3570"/>
      <c r="C20" s="742" t="s">
        <v>1465</v>
      </c>
      <c r="D20" s="2352">
        <f>SUM(D18:D19)</f>
        <v>560</v>
      </c>
      <c r="E20" s="2352">
        <f>SUM(E18:E19)</f>
        <v>312</v>
      </c>
      <c r="F20" s="2352">
        <f>SUM(F18:F19)</f>
        <v>643</v>
      </c>
      <c r="G20" s="2352">
        <f>SUM(G18:G19)</f>
        <v>2801</v>
      </c>
      <c r="H20" s="2361">
        <f>SUM(H18:H19)</f>
        <v>285</v>
      </c>
      <c r="I20" s="15"/>
    </row>
    <row r="21" spans="1:9" ht="24.75" customHeight="1">
      <c r="A21" s="3567"/>
      <c r="B21" s="3571" t="s">
        <v>1478</v>
      </c>
      <c r="C21" s="3572"/>
      <c r="D21" s="2353">
        <v>48</v>
      </c>
      <c r="E21" s="2353">
        <v>90</v>
      </c>
      <c r="F21" s="2353">
        <v>21</v>
      </c>
      <c r="G21" s="2353">
        <v>134</v>
      </c>
      <c r="H21" s="2362">
        <v>8</v>
      </c>
      <c r="I21" s="15"/>
    </row>
    <row r="22" spans="1:9" ht="24.75" customHeight="1">
      <c r="A22" s="3573" t="s">
        <v>1479</v>
      </c>
      <c r="B22" s="3560" t="s">
        <v>1480</v>
      </c>
      <c r="C22" s="3561"/>
      <c r="D22" s="2352">
        <f>SUM(D23:D28)</f>
        <v>22564</v>
      </c>
      <c r="E22" s="2352">
        <f>SUM(E23:E28)</f>
        <v>14729</v>
      </c>
      <c r="F22" s="2352">
        <f>SUM(F23:F28)</f>
        <v>30904</v>
      </c>
      <c r="G22" s="2355">
        <f>SUM(G23:G28)</f>
        <v>183502</v>
      </c>
      <c r="H22" s="2361">
        <f>SUM(H23:H28)</f>
        <v>13657</v>
      </c>
      <c r="I22" s="15"/>
    </row>
    <row r="23" spans="1:9" ht="24.75" customHeight="1">
      <c r="A23" s="3574"/>
      <c r="B23" s="3560" t="s">
        <v>1481</v>
      </c>
      <c r="C23" s="3561"/>
      <c r="D23" s="2352">
        <v>22225</v>
      </c>
      <c r="E23" s="2352">
        <v>13253</v>
      </c>
      <c r="F23" s="2352">
        <v>30891</v>
      </c>
      <c r="G23" s="2352">
        <v>154160</v>
      </c>
      <c r="H23" s="2361">
        <v>13629</v>
      </c>
      <c r="I23" s="15"/>
    </row>
    <row r="24" spans="1:10" ht="24.75" customHeight="1">
      <c r="A24" s="3574"/>
      <c r="B24" s="3560" t="s">
        <v>1478</v>
      </c>
      <c r="C24" s="3561"/>
      <c r="D24" s="2225">
        <v>1</v>
      </c>
      <c r="E24" s="2225" t="s">
        <v>3045</v>
      </c>
      <c r="F24" s="2225" t="s">
        <v>3045</v>
      </c>
      <c r="G24" s="2352">
        <v>124</v>
      </c>
      <c r="H24" s="2363" t="s">
        <v>3045</v>
      </c>
      <c r="I24" s="15"/>
      <c r="J24"/>
    </row>
    <row r="25" spans="1:9" ht="24.75" customHeight="1">
      <c r="A25" s="3574"/>
      <c r="B25" s="3560" t="s">
        <v>1482</v>
      </c>
      <c r="C25" s="3561"/>
      <c r="D25" s="2352">
        <v>277</v>
      </c>
      <c r="E25" s="2352">
        <v>1045</v>
      </c>
      <c r="F25" s="2352">
        <v>4</v>
      </c>
      <c r="G25" s="2352">
        <v>1318</v>
      </c>
      <c r="H25" s="2361">
        <v>28</v>
      </c>
      <c r="I25" s="15"/>
    </row>
    <row r="26" spans="1:9" ht="24.75" customHeight="1">
      <c r="A26" s="3574"/>
      <c r="B26" s="3560" t="s">
        <v>1483</v>
      </c>
      <c r="C26" s="3561"/>
      <c r="D26" s="2225" t="s">
        <v>3045</v>
      </c>
      <c r="E26" s="2225" t="s">
        <v>3050</v>
      </c>
      <c r="F26" s="2225" t="s">
        <v>3050</v>
      </c>
      <c r="G26" s="2225">
        <v>27900</v>
      </c>
      <c r="H26" s="2363" t="s">
        <v>3045</v>
      </c>
      <c r="I26" s="15"/>
    </row>
    <row r="27" spans="1:9" ht="24.75" customHeight="1">
      <c r="A27" s="3574"/>
      <c r="B27" s="3560" t="s">
        <v>1473</v>
      </c>
      <c r="C27" s="3561"/>
      <c r="D27" s="2225" t="s">
        <v>3045</v>
      </c>
      <c r="E27" s="2225" t="s">
        <v>3050</v>
      </c>
      <c r="F27" s="2225" t="s">
        <v>3045</v>
      </c>
      <c r="G27" s="2225" t="s">
        <v>3050</v>
      </c>
      <c r="H27" s="2363" t="s">
        <v>3050</v>
      </c>
      <c r="I27" s="15"/>
    </row>
    <row r="28" spans="1:9" ht="24.75" customHeight="1" thickBot="1">
      <c r="A28" s="3575"/>
      <c r="B28" s="3562" t="s">
        <v>1484</v>
      </c>
      <c r="C28" s="3563"/>
      <c r="D28" s="2356">
        <v>61</v>
      </c>
      <c r="E28" s="2356">
        <v>431</v>
      </c>
      <c r="F28" s="2356">
        <v>9</v>
      </c>
      <c r="G28" s="2364" t="s">
        <v>3045</v>
      </c>
      <c r="H28" s="2365" t="s">
        <v>3050</v>
      </c>
      <c r="I28" s="15"/>
    </row>
    <row r="29" spans="1:8" ht="19.5" customHeight="1">
      <c r="A29" s="590"/>
      <c r="B29" s="590"/>
      <c r="C29" s="590"/>
      <c r="D29" s="590"/>
      <c r="E29" s="590"/>
      <c r="F29" s="590"/>
      <c r="G29" s="590"/>
      <c r="H29" s="1739" t="s">
        <v>1460</v>
      </c>
    </row>
    <row r="30" ht="12"/>
    <row r="31" ht="12">
      <c r="I31" s="34"/>
    </row>
  </sheetData>
  <sheetProtection/>
  <mergeCells count="24">
    <mergeCell ref="B7:C7"/>
    <mergeCell ref="A8:A14"/>
    <mergeCell ref="B8:C8"/>
    <mergeCell ref="B9:C9"/>
    <mergeCell ref="B10:C10"/>
    <mergeCell ref="B11:C11"/>
    <mergeCell ref="B12:C12"/>
    <mergeCell ref="B13:C13"/>
    <mergeCell ref="A3:C3"/>
    <mergeCell ref="A17:C17"/>
    <mergeCell ref="B27:C27"/>
    <mergeCell ref="B28:C28"/>
    <mergeCell ref="B14:C14"/>
    <mergeCell ref="A18:A21"/>
    <mergeCell ref="B18:B20"/>
    <mergeCell ref="B21:C21"/>
    <mergeCell ref="A22:A28"/>
    <mergeCell ref="B22:C22"/>
    <mergeCell ref="B23:C23"/>
    <mergeCell ref="B24:C24"/>
    <mergeCell ref="B25:C25"/>
    <mergeCell ref="B26:C26"/>
    <mergeCell ref="A4:A7"/>
    <mergeCell ref="B4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PageLayoutView="0" workbookViewId="0" topLeftCell="A1">
      <selection activeCell="J12" sqref="J12"/>
    </sheetView>
  </sheetViews>
  <sheetFormatPr defaultColWidth="8.875" defaultRowHeight="18.75" customHeight="1"/>
  <cols>
    <col min="1" max="1" width="14.625" style="717" customWidth="1"/>
    <col min="2" max="9" width="8.125" style="719" customWidth="1"/>
    <col min="10" max="10" width="7.625" style="717" customWidth="1"/>
    <col min="11" max="255" width="8.875" style="719" customWidth="1"/>
    <col min="256" max="16384" width="8.875" style="719" customWidth="1"/>
  </cols>
  <sheetData>
    <row r="1" spans="1:9" ht="18.75" customHeight="1">
      <c r="A1" s="865" t="s">
        <v>2939</v>
      </c>
      <c r="B1" s="875"/>
      <c r="C1" s="875"/>
      <c r="D1" s="875"/>
      <c r="E1" s="875"/>
      <c r="F1" s="875"/>
      <c r="G1" s="875"/>
      <c r="H1" s="875"/>
      <c r="I1" s="875"/>
    </row>
    <row r="2" spans="2:10" ht="18.75" customHeight="1" thickBot="1">
      <c r="B2" s="720"/>
      <c r="C2" s="720"/>
      <c r="D2" s="720"/>
      <c r="E2" s="720"/>
      <c r="F2" s="720"/>
      <c r="G2" s="683"/>
      <c r="H2" s="720"/>
      <c r="J2" s="720" t="s">
        <v>1827</v>
      </c>
    </row>
    <row r="3" spans="1:10" ht="18.75" customHeight="1">
      <c r="A3" s="935" t="s">
        <v>1828</v>
      </c>
      <c r="B3" s="2618" t="s">
        <v>1829</v>
      </c>
      <c r="C3" s="2599"/>
      <c r="D3" s="2599"/>
      <c r="E3" s="2606"/>
      <c r="F3" s="2619" t="s">
        <v>1830</v>
      </c>
      <c r="G3" s="2599"/>
      <c r="H3" s="2599"/>
      <c r="I3" s="2599"/>
      <c r="J3" s="936" t="s">
        <v>1831</v>
      </c>
    </row>
    <row r="4" spans="1:10" ht="18.75" customHeight="1" thickBot="1">
      <c r="A4" s="933" t="s">
        <v>3404</v>
      </c>
      <c r="B4" s="870" t="s">
        <v>1832</v>
      </c>
      <c r="C4" s="920" t="s">
        <v>1833</v>
      </c>
      <c r="D4" s="920" t="s">
        <v>1834</v>
      </c>
      <c r="E4" s="1803" t="s">
        <v>1835</v>
      </c>
      <c r="F4" s="1801" t="s">
        <v>1832</v>
      </c>
      <c r="G4" s="1801" t="s">
        <v>1833</v>
      </c>
      <c r="H4" s="1801" t="s">
        <v>1834</v>
      </c>
      <c r="I4" s="1801" t="s">
        <v>1835</v>
      </c>
      <c r="J4" s="937" t="s">
        <v>1836</v>
      </c>
    </row>
    <row r="5" spans="1:11" ht="18.75" customHeight="1">
      <c r="A5" s="938" t="s">
        <v>1837</v>
      </c>
      <c r="B5" s="1741">
        <f aca="true" t="shared" si="0" ref="B5:I5">SUM(B6,B10,B17,B24,B29)</f>
        <v>20046</v>
      </c>
      <c r="C5" s="1742">
        <f t="shared" si="0"/>
        <v>55754</v>
      </c>
      <c r="D5" s="1742">
        <f t="shared" si="0"/>
        <v>26718</v>
      </c>
      <c r="E5" s="1742">
        <f t="shared" si="0"/>
        <v>29036</v>
      </c>
      <c r="F5" s="1808">
        <f t="shared" si="0"/>
        <v>19698</v>
      </c>
      <c r="G5" s="1742">
        <f t="shared" si="0"/>
        <v>53000</v>
      </c>
      <c r="H5" s="1742">
        <f t="shared" si="0"/>
        <v>25358</v>
      </c>
      <c r="I5" s="1743">
        <f t="shared" si="0"/>
        <v>27642</v>
      </c>
      <c r="J5" s="1817">
        <f>G5-C5</f>
        <v>-2754</v>
      </c>
      <c r="K5" s="757"/>
    </row>
    <row r="6" spans="1:10" ht="18.75" customHeight="1">
      <c r="A6" s="941" t="s">
        <v>2165</v>
      </c>
      <c r="B6" s="942">
        <f aca="true" t="shared" si="1" ref="B6:I6">SUM(B7:B8)</f>
        <v>2745</v>
      </c>
      <c r="C6" s="943">
        <f t="shared" si="1"/>
        <v>7573</v>
      </c>
      <c r="D6" s="943">
        <f t="shared" si="1"/>
        <v>3543</v>
      </c>
      <c r="E6" s="943">
        <f t="shared" si="1"/>
        <v>4030</v>
      </c>
      <c r="F6" s="944">
        <f t="shared" si="1"/>
        <v>2643</v>
      </c>
      <c r="G6" s="943">
        <f t="shared" si="1"/>
        <v>6976</v>
      </c>
      <c r="H6" s="943">
        <f t="shared" si="1"/>
        <v>3241</v>
      </c>
      <c r="I6" s="1809">
        <f t="shared" si="1"/>
        <v>3735</v>
      </c>
      <c r="J6" s="1818">
        <f>G6-C6</f>
        <v>-597</v>
      </c>
    </row>
    <row r="7" spans="1:10" ht="18.75" customHeight="1">
      <c r="A7" s="945" t="s">
        <v>1838</v>
      </c>
      <c r="B7" s="946">
        <v>1835</v>
      </c>
      <c r="C7" s="758">
        <v>5015</v>
      </c>
      <c r="D7" s="758">
        <v>2356</v>
      </c>
      <c r="E7" s="758">
        <v>2659</v>
      </c>
      <c r="F7" s="948">
        <v>1770</v>
      </c>
      <c r="G7" s="1802">
        <v>4634</v>
      </c>
      <c r="H7" s="947">
        <v>2149</v>
      </c>
      <c r="I7" s="1810">
        <v>2485</v>
      </c>
      <c r="J7" s="1819">
        <f aca="true" t="shared" si="2" ref="J7:J39">G7-C7</f>
        <v>-381</v>
      </c>
    </row>
    <row r="8" spans="1:10" ht="18.75" customHeight="1">
      <c r="A8" s="949" t="s">
        <v>1839</v>
      </c>
      <c r="B8" s="923">
        <v>910</v>
      </c>
      <c r="C8" s="924">
        <v>2558</v>
      </c>
      <c r="D8" s="924">
        <v>1187</v>
      </c>
      <c r="E8" s="924">
        <v>1371</v>
      </c>
      <c r="F8" s="1130">
        <v>873</v>
      </c>
      <c r="G8" s="924">
        <v>2342</v>
      </c>
      <c r="H8" s="924">
        <v>1092</v>
      </c>
      <c r="I8" s="1811">
        <v>1250</v>
      </c>
      <c r="J8" s="1819">
        <f t="shared" si="2"/>
        <v>-216</v>
      </c>
    </row>
    <row r="9" spans="2:10" ht="18.75" customHeight="1">
      <c r="B9" s="923"/>
      <c r="C9" s="924"/>
      <c r="D9" s="924"/>
      <c r="E9" s="924"/>
      <c r="F9" s="1130"/>
      <c r="G9" s="924"/>
      <c r="H9" s="924"/>
      <c r="I9" s="1811"/>
      <c r="J9" s="1819"/>
    </row>
    <row r="10" spans="1:10" ht="18.75" customHeight="1">
      <c r="A10" s="941" t="s">
        <v>2166</v>
      </c>
      <c r="B10" s="950">
        <f aca="true" t="shared" si="3" ref="B10:I10">SUM(B11:B15)</f>
        <v>2106</v>
      </c>
      <c r="C10" s="951">
        <f t="shared" si="3"/>
        <v>6522</v>
      </c>
      <c r="D10" s="951">
        <f t="shared" si="3"/>
        <v>3016</v>
      </c>
      <c r="E10" s="951">
        <f t="shared" si="3"/>
        <v>3506</v>
      </c>
      <c r="F10" s="1812">
        <f t="shared" si="3"/>
        <v>2096</v>
      </c>
      <c r="G10" s="951">
        <f t="shared" si="3"/>
        <v>6228</v>
      </c>
      <c r="H10" s="951">
        <f t="shared" si="3"/>
        <v>2912</v>
      </c>
      <c r="I10" s="952">
        <f t="shared" si="3"/>
        <v>3316</v>
      </c>
      <c r="J10" s="1818">
        <f t="shared" si="2"/>
        <v>-294</v>
      </c>
    </row>
    <row r="11" spans="1:15" ht="18.75" customHeight="1">
      <c r="A11" s="949" t="s">
        <v>1841</v>
      </c>
      <c r="B11" s="923">
        <v>584</v>
      </c>
      <c r="C11" s="924">
        <v>1734</v>
      </c>
      <c r="D11" s="924">
        <v>802</v>
      </c>
      <c r="E11" s="924">
        <v>932</v>
      </c>
      <c r="F11" s="1130">
        <v>584</v>
      </c>
      <c r="G11" s="924">
        <v>1734</v>
      </c>
      <c r="H11" s="924">
        <v>804</v>
      </c>
      <c r="I11" s="1811">
        <v>930</v>
      </c>
      <c r="J11" s="1819" t="s">
        <v>3395</v>
      </c>
      <c r="O11" s="757"/>
    </row>
    <row r="12" spans="1:15" ht="18.75" customHeight="1">
      <c r="A12" s="949" t="s">
        <v>1843</v>
      </c>
      <c r="B12" s="923">
        <v>270</v>
      </c>
      <c r="C12" s="924">
        <v>848</v>
      </c>
      <c r="D12" s="924">
        <v>402</v>
      </c>
      <c r="E12" s="924">
        <v>446</v>
      </c>
      <c r="F12" s="1130">
        <v>264</v>
      </c>
      <c r="G12" s="924">
        <v>771</v>
      </c>
      <c r="H12" s="924">
        <v>365</v>
      </c>
      <c r="I12" s="1811">
        <v>406</v>
      </c>
      <c r="J12" s="1819">
        <f>G12-C12</f>
        <v>-77</v>
      </c>
      <c r="O12" s="2095"/>
    </row>
    <row r="13" spans="1:10" ht="18.75" customHeight="1">
      <c r="A13" s="949" t="s">
        <v>1844</v>
      </c>
      <c r="B13" s="923">
        <v>332</v>
      </c>
      <c r="C13" s="924">
        <v>1080</v>
      </c>
      <c r="D13" s="758">
        <v>471</v>
      </c>
      <c r="E13" s="924">
        <v>609</v>
      </c>
      <c r="F13" s="1130">
        <v>321</v>
      </c>
      <c r="G13" s="924">
        <v>993</v>
      </c>
      <c r="H13" s="947">
        <v>447</v>
      </c>
      <c r="I13" s="1811">
        <v>546</v>
      </c>
      <c r="J13" s="1819">
        <f>G13-C13</f>
        <v>-87</v>
      </c>
    </row>
    <row r="14" spans="1:10" ht="18.75" customHeight="1">
      <c r="A14" s="949" t="s">
        <v>1840</v>
      </c>
      <c r="B14" s="923">
        <v>165</v>
      </c>
      <c r="C14" s="924">
        <v>484</v>
      </c>
      <c r="D14" s="924">
        <v>229</v>
      </c>
      <c r="E14" s="924">
        <v>255</v>
      </c>
      <c r="F14" s="1130">
        <v>156</v>
      </c>
      <c r="G14" s="924">
        <v>447</v>
      </c>
      <c r="H14" s="924">
        <v>213</v>
      </c>
      <c r="I14" s="1811">
        <v>234</v>
      </c>
      <c r="J14" s="1819">
        <f>G14-C14</f>
        <v>-37</v>
      </c>
    </row>
    <row r="15" spans="1:10" ht="18.75" customHeight="1">
      <c r="A15" s="949" t="s">
        <v>1842</v>
      </c>
      <c r="B15" s="923">
        <v>755</v>
      </c>
      <c r="C15" s="924">
        <v>2376</v>
      </c>
      <c r="D15" s="924">
        <v>1112</v>
      </c>
      <c r="E15" s="924">
        <v>1264</v>
      </c>
      <c r="F15" s="1130">
        <v>771</v>
      </c>
      <c r="G15" s="924">
        <v>2283</v>
      </c>
      <c r="H15" s="924">
        <v>1083</v>
      </c>
      <c r="I15" s="1811">
        <v>1200</v>
      </c>
      <c r="J15" s="1819">
        <f>G15-C15</f>
        <v>-93</v>
      </c>
    </row>
    <row r="16" spans="2:10" ht="18.75" customHeight="1">
      <c r="B16" s="953"/>
      <c r="C16" s="757"/>
      <c r="D16" s="757"/>
      <c r="E16" s="757"/>
      <c r="F16" s="1813"/>
      <c r="G16" s="1804"/>
      <c r="H16" s="1804"/>
      <c r="I16" s="1814"/>
      <c r="J16" s="1819"/>
    </row>
    <row r="17" spans="1:10" ht="18.75" customHeight="1">
      <c r="A17" s="941" t="s">
        <v>2167</v>
      </c>
      <c r="B17" s="950">
        <f>SUM(B18:B22)</f>
        <v>9016</v>
      </c>
      <c r="C17" s="951">
        <f aca="true" t="shared" si="4" ref="C17:I17">SUM(C18:C22)</f>
        <v>22517</v>
      </c>
      <c r="D17" s="951">
        <f t="shared" si="4"/>
        <v>11024</v>
      </c>
      <c r="E17" s="951">
        <f t="shared" si="4"/>
        <v>11493</v>
      </c>
      <c r="F17" s="1812">
        <f t="shared" si="4"/>
        <v>8715</v>
      </c>
      <c r="G17" s="951">
        <f t="shared" si="4"/>
        <v>21298</v>
      </c>
      <c r="H17" s="951">
        <f t="shared" si="4"/>
        <v>10411</v>
      </c>
      <c r="I17" s="952">
        <f t="shared" si="4"/>
        <v>10887</v>
      </c>
      <c r="J17" s="1821">
        <f t="shared" si="2"/>
        <v>-1219</v>
      </c>
    </row>
    <row r="18" spans="1:10" ht="18.75" customHeight="1">
      <c r="A18" s="949" t="s">
        <v>1845</v>
      </c>
      <c r="B18" s="923">
        <v>5884</v>
      </c>
      <c r="C18" s="924">
        <v>13660</v>
      </c>
      <c r="D18" s="924">
        <v>6726</v>
      </c>
      <c r="E18" s="924">
        <v>6934</v>
      </c>
      <c r="F18" s="1130">
        <v>5687</v>
      </c>
      <c r="G18" s="924">
        <v>13199</v>
      </c>
      <c r="H18" s="924">
        <v>6450</v>
      </c>
      <c r="I18" s="1811">
        <v>6749</v>
      </c>
      <c r="J18" s="1819">
        <f t="shared" si="2"/>
        <v>-461</v>
      </c>
    </row>
    <row r="19" spans="1:10" ht="18.75" customHeight="1">
      <c r="A19" s="949" t="s">
        <v>1846</v>
      </c>
      <c r="B19" s="923">
        <v>128</v>
      </c>
      <c r="C19" s="924">
        <v>393</v>
      </c>
      <c r="D19" s="924">
        <v>190</v>
      </c>
      <c r="E19" s="924">
        <v>203</v>
      </c>
      <c r="F19" s="1130">
        <v>117</v>
      </c>
      <c r="G19" s="924">
        <v>351</v>
      </c>
      <c r="H19" s="924">
        <v>163</v>
      </c>
      <c r="I19" s="1811">
        <v>188</v>
      </c>
      <c r="J19" s="1819">
        <f t="shared" si="2"/>
        <v>-42</v>
      </c>
    </row>
    <row r="20" spans="1:10" ht="18.75" customHeight="1">
      <c r="A20" s="949" t="s">
        <v>1847</v>
      </c>
      <c r="B20" s="923">
        <v>1697</v>
      </c>
      <c r="C20" s="924">
        <v>4726</v>
      </c>
      <c r="D20" s="924">
        <v>2341</v>
      </c>
      <c r="E20" s="924">
        <v>2385</v>
      </c>
      <c r="F20" s="1130">
        <v>1636</v>
      </c>
      <c r="G20" s="924">
        <v>4281</v>
      </c>
      <c r="H20" s="924">
        <v>2122</v>
      </c>
      <c r="I20" s="1811">
        <v>2159</v>
      </c>
      <c r="J20" s="1819">
        <f t="shared" si="2"/>
        <v>-445</v>
      </c>
    </row>
    <row r="21" spans="1:10" ht="18.75" customHeight="1">
      <c r="A21" s="949" t="s">
        <v>1848</v>
      </c>
      <c r="B21" s="923">
        <v>503</v>
      </c>
      <c r="C21" s="924">
        <v>1276</v>
      </c>
      <c r="D21" s="924">
        <v>600</v>
      </c>
      <c r="E21" s="924">
        <v>676</v>
      </c>
      <c r="F21" s="1130">
        <v>467</v>
      </c>
      <c r="G21" s="924">
        <v>1146</v>
      </c>
      <c r="H21" s="924">
        <v>556</v>
      </c>
      <c r="I21" s="1811">
        <v>590</v>
      </c>
      <c r="J21" s="1819">
        <f t="shared" si="2"/>
        <v>-130</v>
      </c>
    </row>
    <row r="22" spans="1:10" ht="18.75" customHeight="1">
      <c r="A22" s="949" t="s">
        <v>1849</v>
      </c>
      <c r="B22" s="923">
        <v>804</v>
      </c>
      <c r="C22" s="924">
        <v>2462</v>
      </c>
      <c r="D22" s="924">
        <v>1167</v>
      </c>
      <c r="E22" s="924">
        <v>1295</v>
      </c>
      <c r="F22" s="1130">
        <v>808</v>
      </c>
      <c r="G22" s="924">
        <v>2321</v>
      </c>
      <c r="H22" s="924">
        <v>1120</v>
      </c>
      <c r="I22" s="1811">
        <v>1201</v>
      </c>
      <c r="J22" s="1819">
        <f t="shared" si="2"/>
        <v>-141</v>
      </c>
    </row>
    <row r="23" spans="2:10" ht="18.75" customHeight="1">
      <c r="B23" s="953"/>
      <c r="C23" s="757"/>
      <c r="D23" s="757"/>
      <c r="E23" s="757"/>
      <c r="F23" s="1813"/>
      <c r="G23" s="1804"/>
      <c r="H23" s="1804"/>
      <c r="I23" s="1814"/>
      <c r="J23" s="1819"/>
    </row>
    <row r="24" spans="1:10" ht="18.75" customHeight="1">
      <c r="A24" s="941" t="s">
        <v>2168</v>
      </c>
      <c r="B24" s="950">
        <f>SUM(B25:B27)</f>
        <v>1832</v>
      </c>
      <c r="C24" s="951">
        <f aca="true" t="shared" si="5" ref="C24:I24">SUM(C25:C27)</f>
        <v>6022</v>
      </c>
      <c r="D24" s="951">
        <f t="shared" si="5"/>
        <v>2835</v>
      </c>
      <c r="E24" s="951">
        <f t="shared" si="5"/>
        <v>3187</v>
      </c>
      <c r="F24" s="1812">
        <f t="shared" si="5"/>
        <v>1855</v>
      </c>
      <c r="G24" s="951">
        <f t="shared" si="5"/>
        <v>5742</v>
      </c>
      <c r="H24" s="951">
        <f t="shared" si="5"/>
        <v>2718</v>
      </c>
      <c r="I24" s="952">
        <f t="shared" si="5"/>
        <v>3024</v>
      </c>
      <c r="J24" s="1818">
        <f t="shared" si="2"/>
        <v>-280</v>
      </c>
    </row>
    <row r="25" spans="1:10" ht="18.75" customHeight="1">
      <c r="A25" s="949" t="s">
        <v>1850</v>
      </c>
      <c r="B25" s="923">
        <v>590</v>
      </c>
      <c r="C25" s="924">
        <v>2015</v>
      </c>
      <c r="D25" s="924">
        <v>945</v>
      </c>
      <c r="E25" s="924">
        <v>1070</v>
      </c>
      <c r="F25" s="1130">
        <v>611</v>
      </c>
      <c r="G25" s="924">
        <v>1852</v>
      </c>
      <c r="H25" s="924">
        <v>879</v>
      </c>
      <c r="I25" s="1811">
        <v>973</v>
      </c>
      <c r="J25" s="1819">
        <f t="shared" si="2"/>
        <v>-163</v>
      </c>
    </row>
    <row r="26" spans="1:10" ht="18.75" customHeight="1">
      <c r="A26" s="949" t="s">
        <v>1851</v>
      </c>
      <c r="B26" s="923">
        <v>621</v>
      </c>
      <c r="C26" s="924">
        <v>2034</v>
      </c>
      <c r="D26" s="924">
        <v>965</v>
      </c>
      <c r="E26" s="924">
        <v>1069</v>
      </c>
      <c r="F26" s="1130">
        <v>620</v>
      </c>
      <c r="G26" s="924">
        <v>1997</v>
      </c>
      <c r="H26" s="924">
        <v>939</v>
      </c>
      <c r="I26" s="1811">
        <v>1058</v>
      </c>
      <c r="J26" s="1819">
        <f t="shared" si="2"/>
        <v>-37</v>
      </c>
    </row>
    <row r="27" spans="1:10" ht="18.75" customHeight="1">
      <c r="A27" s="949" t="s">
        <v>1852</v>
      </c>
      <c r="B27" s="923">
        <v>621</v>
      </c>
      <c r="C27" s="924">
        <v>1973</v>
      </c>
      <c r="D27" s="924">
        <v>925</v>
      </c>
      <c r="E27" s="924">
        <v>1048</v>
      </c>
      <c r="F27" s="1130">
        <v>624</v>
      </c>
      <c r="G27" s="924">
        <v>1893</v>
      </c>
      <c r="H27" s="924">
        <v>900</v>
      </c>
      <c r="I27" s="1811">
        <v>993</v>
      </c>
      <c r="J27" s="1819">
        <f t="shared" si="2"/>
        <v>-80</v>
      </c>
    </row>
    <row r="28" spans="2:10" ht="18.75" customHeight="1">
      <c r="B28" s="953"/>
      <c r="C28" s="757"/>
      <c r="D28" s="757"/>
      <c r="E28" s="757"/>
      <c r="F28" s="1813"/>
      <c r="G28" s="1804"/>
      <c r="H28" s="1804"/>
      <c r="I28" s="1814"/>
      <c r="J28" s="1819"/>
    </row>
    <row r="29" spans="1:10" ht="18.75" customHeight="1">
      <c r="A29" s="941" t="s">
        <v>2169</v>
      </c>
      <c r="B29" s="950">
        <f aca="true" t="shared" si="6" ref="B29:I29">SUM(B30:B39)</f>
        <v>4347</v>
      </c>
      <c r="C29" s="951">
        <f t="shared" si="6"/>
        <v>13120</v>
      </c>
      <c r="D29" s="951">
        <f t="shared" si="6"/>
        <v>6300</v>
      </c>
      <c r="E29" s="951">
        <f t="shared" si="6"/>
        <v>6820</v>
      </c>
      <c r="F29" s="1812">
        <f t="shared" si="6"/>
        <v>4389</v>
      </c>
      <c r="G29" s="951">
        <f t="shared" si="6"/>
        <v>12756</v>
      </c>
      <c r="H29" s="951">
        <f t="shared" si="6"/>
        <v>6076</v>
      </c>
      <c r="I29" s="952">
        <f t="shared" si="6"/>
        <v>6680</v>
      </c>
      <c r="J29" s="1818">
        <f t="shared" si="2"/>
        <v>-364</v>
      </c>
    </row>
    <row r="30" spans="1:10" ht="18.75" customHeight="1">
      <c r="A30" s="949" t="s">
        <v>1853</v>
      </c>
      <c r="B30" s="923">
        <v>440</v>
      </c>
      <c r="C30" s="924">
        <v>1546</v>
      </c>
      <c r="D30" s="924">
        <v>710</v>
      </c>
      <c r="E30" s="924">
        <v>836</v>
      </c>
      <c r="F30" s="1130">
        <v>457</v>
      </c>
      <c r="G30" s="924">
        <v>1494</v>
      </c>
      <c r="H30" s="924">
        <v>678</v>
      </c>
      <c r="I30" s="1811">
        <v>816</v>
      </c>
      <c r="J30" s="1819">
        <f t="shared" si="2"/>
        <v>-52</v>
      </c>
    </row>
    <row r="31" spans="1:10" ht="18.75" customHeight="1">
      <c r="A31" s="949" t="s">
        <v>1858</v>
      </c>
      <c r="B31" s="923">
        <v>1123</v>
      </c>
      <c r="C31" s="924">
        <v>3221</v>
      </c>
      <c r="D31" s="924">
        <v>1550</v>
      </c>
      <c r="E31" s="924">
        <v>1671</v>
      </c>
      <c r="F31" s="1130">
        <v>1142</v>
      </c>
      <c r="G31" s="924">
        <v>3204</v>
      </c>
      <c r="H31" s="924">
        <v>1527</v>
      </c>
      <c r="I31" s="1811">
        <v>1677</v>
      </c>
      <c r="J31" s="1819">
        <f aca="true" t="shared" si="7" ref="J31:J36">G31-C31</f>
        <v>-17</v>
      </c>
    </row>
    <row r="32" spans="1:10" ht="18.75" customHeight="1">
      <c r="A32" s="949" t="s">
        <v>1859</v>
      </c>
      <c r="B32" s="923">
        <v>691</v>
      </c>
      <c r="C32" s="924">
        <v>2087</v>
      </c>
      <c r="D32" s="924">
        <v>994</v>
      </c>
      <c r="E32" s="924">
        <v>1093</v>
      </c>
      <c r="F32" s="1130">
        <v>724</v>
      </c>
      <c r="G32" s="924">
        <v>2126</v>
      </c>
      <c r="H32" s="924">
        <v>1017</v>
      </c>
      <c r="I32" s="1811">
        <v>1109</v>
      </c>
      <c r="J32" s="1819">
        <f t="shared" si="7"/>
        <v>39</v>
      </c>
    </row>
    <row r="33" spans="1:10" ht="18.75" customHeight="1">
      <c r="A33" s="949" t="s">
        <v>1860</v>
      </c>
      <c r="B33" s="923">
        <v>315</v>
      </c>
      <c r="C33" s="924">
        <v>995</v>
      </c>
      <c r="D33" s="924">
        <v>495</v>
      </c>
      <c r="E33" s="924">
        <v>500</v>
      </c>
      <c r="F33" s="1130">
        <v>318</v>
      </c>
      <c r="G33" s="924">
        <v>992</v>
      </c>
      <c r="H33" s="924">
        <v>491</v>
      </c>
      <c r="I33" s="1811">
        <v>501</v>
      </c>
      <c r="J33" s="1819">
        <f t="shared" si="7"/>
        <v>-3</v>
      </c>
    </row>
    <row r="34" spans="1:10" ht="18.75" customHeight="1">
      <c r="A34" s="949" t="s">
        <v>1861</v>
      </c>
      <c r="B34" s="923">
        <v>128</v>
      </c>
      <c r="C34" s="924">
        <v>388</v>
      </c>
      <c r="D34" s="924">
        <v>188</v>
      </c>
      <c r="E34" s="924">
        <v>200</v>
      </c>
      <c r="F34" s="1130">
        <v>124</v>
      </c>
      <c r="G34" s="924">
        <v>348</v>
      </c>
      <c r="H34" s="924">
        <v>167</v>
      </c>
      <c r="I34" s="1811">
        <v>181</v>
      </c>
      <c r="J34" s="1819">
        <f t="shared" si="7"/>
        <v>-40</v>
      </c>
    </row>
    <row r="35" spans="1:10" ht="18.75" customHeight="1">
      <c r="A35" s="949" t="s">
        <v>1862</v>
      </c>
      <c r="B35" s="923">
        <v>208</v>
      </c>
      <c r="C35" s="924">
        <v>612</v>
      </c>
      <c r="D35" s="924">
        <v>304</v>
      </c>
      <c r="E35" s="924">
        <v>308</v>
      </c>
      <c r="F35" s="1130">
        <v>194</v>
      </c>
      <c r="G35" s="924">
        <v>531</v>
      </c>
      <c r="H35" s="924">
        <v>254</v>
      </c>
      <c r="I35" s="1811">
        <v>277</v>
      </c>
      <c r="J35" s="1819">
        <f t="shared" si="7"/>
        <v>-81</v>
      </c>
    </row>
    <row r="36" spans="1:10" ht="18.75" customHeight="1">
      <c r="A36" s="949" t="s">
        <v>1857</v>
      </c>
      <c r="B36" s="923">
        <v>78</v>
      </c>
      <c r="C36" s="924">
        <v>260</v>
      </c>
      <c r="D36" s="924">
        <v>135</v>
      </c>
      <c r="E36" s="924">
        <v>125</v>
      </c>
      <c r="F36" s="1130">
        <v>79</v>
      </c>
      <c r="G36" s="924">
        <v>259</v>
      </c>
      <c r="H36" s="924">
        <v>130</v>
      </c>
      <c r="I36" s="1811">
        <v>129</v>
      </c>
      <c r="J36" s="1819">
        <f t="shared" si="7"/>
        <v>-1</v>
      </c>
    </row>
    <row r="37" spans="1:10" ht="18.75" customHeight="1">
      <c r="A37" s="949" t="s">
        <v>1854</v>
      </c>
      <c r="B37" s="923">
        <v>265</v>
      </c>
      <c r="C37" s="924">
        <v>789</v>
      </c>
      <c r="D37" s="924">
        <v>374</v>
      </c>
      <c r="E37" s="924">
        <v>415</v>
      </c>
      <c r="F37" s="1130">
        <v>279</v>
      </c>
      <c r="G37" s="924">
        <v>810</v>
      </c>
      <c r="H37" s="924">
        <v>386</v>
      </c>
      <c r="I37" s="1811">
        <v>424</v>
      </c>
      <c r="J37" s="1819">
        <f t="shared" si="2"/>
        <v>21</v>
      </c>
    </row>
    <row r="38" spans="1:10" ht="18.75" customHeight="1">
      <c r="A38" s="949" t="s">
        <v>1855</v>
      </c>
      <c r="B38" s="923">
        <v>719</v>
      </c>
      <c r="C38" s="924">
        <v>2091</v>
      </c>
      <c r="D38" s="924">
        <v>1003</v>
      </c>
      <c r="E38" s="924">
        <v>1088</v>
      </c>
      <c r="F38" s="1130">
        <v>709</v>
      </c>
      <c r="G38" s="924">
        <v>1954</v>
      </c>
      <c r="H38" s="924">
        <v>922</v>
      </c>
      <c r="I38" s="1811">
        <v>1032</v>
      </c>
      <c r="J38" s="1819">
        <f t="shared" si="2"/>
        <v>-137</v>
      </c>
    </row>
    <row r="39" spans="1:10" ht="18.75" customHeight="1">
      <c r="A39" s="949" t="s">
        <v>1856</v>
      </c>
      <c r="B39" s="923">
        <v>380</v>
      </c>
      <c r="C39" s="924">
        <v>1131</v>
      </c>
      <c r="D39" s="924">
        <v>547</v>
      </c>
      <c r="E39" s="924">
        <v>584</v>
      </c>
      <c r="F39" s="1130">
        <v>363</v>
      </c>
      <c r="G39" s="924">
        <v>1038</v>
      </c>
      <c r="H39" s="924">
        <v>504</v>
      </c>
      <c r="I39" s="1811">
        <v>534</v>
      </c>
      <c r="J39" s="1819">
        <f t="shared" si="2"/>
        <v>-93</v>
      </c>
    </row>
    <row r="40" spans="1:10" ht="18.75" customHeight="1" thickBot="1">
      <c r="A40" s="954"/>
      <c r="B40" s="955"/>
      <c r="C40" s="956"/>
      <c r="D40" s="956"/>
      <c r="E40" s="1807"/>
      <c r="F40" s="1815"/>
      <c r="G40" s="1807"/>
      <c r="H40" s="1807"/>
      <c r="I40" s="1816"/>
      <c r="J40" s="1820"/>
    </row>
    <row r="41" spans="1:10" ht="18.75" customHeight="1">
      <c r="A41" s="719"/>
      <c r="B41" s="768"/>
      <c r="C41" s="768"/>
      <c r="D41" s="768"/>
      <c r="E41" s="768"/>
      <c r="F41" s="768"/>
      <c r="G41" s="768"/>
      <c r="H41" s="768"/>
      <c r="I41" s="768"/>
      <c r="J41" s="1136" t="s">
        <v>2170</v>
      </c>
    </row>
  </sheetData>
  <sheetProtection/>
  <mergeCells count="2">
    <mergeCell ref="B3:E3"/>
    <mergeCell ref="F3:I3"/>
  </mergeCells>
  <printOptions/>
  <pageMargins left="0.5905511811023623" right="0.1968503937007874" top="1.1811023622047245" bottom="0.5905511811023623" header="0.3937007874015748" footer="0.5118110236220472"/>
  <pageSetup firstPageNumber="11" useFirstPageNumber="1" horizontalDpi="600" verticalDpi="600" orientation="portrait" paperSize="9" r:id="rId2"/>
  <headerFooter alignWithMargins="0">
    <oddFooter>&amp;C-10-</oddFooter>
  </headerFooter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S40"/>
  <sheetViews>
    <sheetView showGridLines="0" zoomScalePageLayoutView="0" workbookViewId="0" topLeftCell="A28">
      <selection activeCell="A41" sqref="A41"/>
    </sheetView>
  </sheetViews>
  <sheetFormatPr defaultColWidth="6.625" defaultRowHeight="13.5"/>
  <cols>
    <col min="1" max="3" width="6.75390625" style="34" customWidth="1"/>
    <col min="4" max="18" width="4.375" style="34" customWidth="1"/>
    <col min="19" max="208" width="6.625" style="3" customWidth="1"/>
    <col min="209" max="16384" width="6.625" style="3" customWidth="1"/>
  </cols>
  <sheetData>
    <row r="1" spans="1:18" ht="17.25" customHeight="1">
      <c r="A1" s="1" t="s">
        <v>2916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</row>
    <row r="2" spans="1:18" ht="17.25" customHeight="1" thickBot="1">
      <c r="A2" s="598"/>
      <c r="B2" s="731"/>
      <c r="C2" s="731"/>
      <c r="D2" s="731"/>
      <c r="E2" s="731"/>
      <c r="F2" s="731"/>
      <c r="G2" s="731"/>
      <c r="H2" s="726"/>
      <c r="I2" s="731"/>
      <c r="J2" s="731"/>
      <c r="K2" s="731"/>
      <c r="L2" s="731"/>
      <c r="M2" s="726"/>
      <c r="N2" s="731"/>
      <c r="O2" s="731"/>
      <c r="P2" s="731"/>
      <c r="Q2" s="731"/>
      <c r="R2" s="1855" t="s">
        <v>1485</v>
      </c>
    </row>
    <row r="3" spans="1:19" ht="30" customHeight="1">
      <c r="A3" s="3593" t="s">
        <v>2842</v>
      </c>
      <c r="B3" s="3593"/>
      <c r="C3" s="3594"/>
      <c r="D3" s="3598" t="s">
        <v>1486</v>
      </c>
      <c r="E3" s="3581"/>
      <c r="F3" s="3581"/>
      <c r="G3" s="3582" t="s">
        <v>1487</v>
      </c>
      <c r="H3" s="3583"/>
      <c r="I3" s="3584"/>
      <c r="J3" s="3583" t="s">
        <v>1414</v>
      </c>
      <c r="K3" s="3583"/>
      <c r="L3" s="3583"/>
      <c r="M3" s="3582" t="s">
        <v>1488</v>
      </c>
      <c r="N3" s="3583"/>
      <c r="O3" s="3584"/>
      <c r="P3" s="3583" t="s">
        <v>1415</v>
      </c>
      <c r="Q3" s="3583"/>
      <c r="R3" s="3583"/>
      <c r="S3" s="34"/>
    </row>
    <row r="4" spans="1:19" ht="30" customHeight="1" thickBot="1">
      <c r="A4" s="3590" t="s">
        <v>1489</v>
      </c>
      <c r="B4" s="3591"/>
      <c r="C4" s="3592"/>
      <c r="D4" s="745" t="s">
        <v>1490</v>
      </c>
      <c r="E4" s="745" t="s">
        <v>1491</v>
      </c>
      <c r="F4" s="746" t="s">
        <v>1492</v>
      </c>
      <c r="G4" s="747" t="s">
        <v>1490</v>
      </c>
      <c r="H4" s="745" t="s">
        <v>1491</v>
      </c>
      <c r="I4" s="746" t="s">
        <v>1492</v>
      </c>
      <c r="J4" s="747" t="s">
        <v>1490</v>
      </c>
      <c r="K4" s="745" t="s">
        <v>1491</v>
      </c>
      <c r="L4" s="746" t="s">
        <v>1492</v>
      </c>
      <c r="M4" s="747" t="s">
        <v>1490</v>
      </c>
      <c r="N4" s="745" t="s">
        <v>1491</v>
      </c>
      <c r="O4" s="2031" t="s">
        <v>1492</v>
      </c>
      <c r="P4" s="745" t="s">
        <v>1490</v>
      </c>
      <c r="Q4" s="745" t="s">
        <v>1491</v>
      </c>
      <c r="R4" s="746" t="s">
        <v>1492</v>
      </c>
      <c r="S4" s="34"/>
    </row>
    <row r="5" spans="1:19" ht="18.75" customHeight="1">
      <c r="A5" s="3595" t="s">
        <v>3370</v>
      </c>
      <c r="B5" s="3596"/>
      <c r="C5" s="3597"/>
      <c r="D5" s="2385">
        <f aca="true" t="shared" si="0" ref="D5:R5">SUM(D6:D20)</f>
        <v>12</v>
      </c>
      <c r="E5" s="2385">
        <f t="shared" si="0"/>
        <v>5</v>
      </c>
      <c r="F5" s="2385">
        <f t="shared" si="0"/>
        <v>4</v>
      </c>
      <c r="G5" s="2386">
        <f t="shared" si="0"/>
        <v>8</v>
      </c>
      <c r="H5" s="2385">
        <f t="shared" si="0"/>
        <v>4</v>
      </c>
      <c r="I5" s="2387">
        <f t="shared" si="0"/>
        <v>3</v>
      </c>
      <c r="J5" s="2385">
        <f t="shared" si="0"/>
        <v>13</v>
      </c>
      <c r="K5" s="2385">
        <f t="shared" si="0"/>
        <v>2</v>
      </c>
      <c r="L5" s="2385">
        <f t="shared" si="0"/>
        <v>6</v>
      </c>
      <c r="M5" s="2386">
        <f t="shared" si="0"/>
        <v>9</v>
      </c>
      <c r="N5" s="2385">
        <f t="shared" si="0"/>
        <v>3</v>
      </c>
      <c r="O5" s="2387">
        <f t="shared" si="0"/>
        <v>3</v>
      </c>
      <c r="P5" s="2385">
        <f t="shared" si="0"/>
        <v>9</v>
      </c>
      <c r="Q5" s="2385">
        <f t="shared" si="0"/>
        <v>6</v>
      </c>
      <c r="R5" s="2385">
        <f t="shared" si="0"/>
        <v>2</v>
      </c>
      <c r="S5" s="238"/>
    </row>
    <row r="6" spans="1:19" ht="18.75" customHeight="1">
      <c r="A6" s="3588" t="s">
        <v>1493</v>
      </c>
      <c r="B6" s="3576"/>
      <c r="C6" s="3577"/>
      <c r="D6" s="2366">
        <v>3</v>
      </c>
      <c r="E6" s="2367" t="s">
        <v>3071</v>
      </c>
      <c r="F6" s="2368" t="s">
        <v>3071</v>
      </c>
      <c r="G6" s="2369" t="s">
        <v>3071</v>
      </c>
      <c r="H6" s="2368" t="s">
        <v>3071</v>
      </c>
      <c r="I6" s="2370">
        <v>1</v>
      </c>
      <c r="J6" s="2366">
        <v>1</v>
      </c>
      <c r="K6" s="2368" t="s">
        <v>3071</v>
      </c>
      <c r="L6" s="2368" t="s">
        <v>3071</v>
      </c>
      <c r="M6" s="2371">
        <v>2</v>
      </c>
      <c r="N6" s="2367" t="s">
        <v>3071</v>
      </c>
      <c r="O6" s="2372" t="s">
        <v>3071</v>
      </c>
      <c r="P6" s="2373">
        <v>2</v>
      </c>
      <c r="Q6" s="2368" t="s">
        <v>3071</v>
      </c>
      <c r="R6" s="2368" t="s">
        <v>3071</v>
      </c>
      <c r="S6" s="238"/>
    </row>
    <row r="7" spans="1:19" ht="18.75" customHeight="1">
      <c r="A7" s="3576" t="s">
        <v>1494</v>
      </c>
      <c r="B7" s="3576"/>
      <c r="C7" s="3577"/>
      <c r="D7" s="2367" t="s">
        <v>3071</v>
      </c>
      <c r="E7" s="2367" t="s">
        <v>3071</v>
      </c>
      <c r="F7" s="2368" t="s">
        <v>3071</v>
      </c>
      <c r="G7" s="2369" t="s">
        <v>3071</v>
      </c>
      <c r="H7" s="2368" t="s">
        <v>3071</v>
      </c>
      <c r="I7" s="2372" t="s">
        <v>3071</v>
      </c>
      <c r="J7" s="2367" t="s">
        <v>3071</v>
      </c>
      <c r="K7" s="2368" t="s">
        <v>3071</v>
      </c>
      <c r="L7" s="2368" t="s">
        <v>3071</v>
      </c>
      <c r="M7" s="2369" t="s">
        <v>3071</v>
      </c>
      <c r="N7" s="2367" t="s">
        <v>3071</v>
      </c>
      <c r="O7" s="2372" t="s">
        <v>3071</v>
      </c>
      <c r="P7" s="2368" t="s">
        <v>3071</v>
      </c>
      <c r="Q7" s="2368" t="s">
        <v>3071</v>
      </c>
      <c r="R7" s="2368" t="s">
        <v>3071</v>
      </c>
      <c r="S7" s="238"/>
    </row>
    <row r="8" spans="1:19" ht="18.75" customHeight="1">
      <c r="A8" s="3576" t="s">
        <v>1495</v>
      </c>
      <c r="B8" s="3576"/>
      <c r="C8" s="3577"/>
      <c r="D8" s="2374">
        <v>1</v>
      </c>
      <c r="E8" s="2367" t="s">
        <v>3071</v>
      </c>
      <c r="F8" s="2368" t="s">
        <v>3071</v>
      </c>
      <c r="G8" s="2369" t="s">
        <v>3071</v>
      </c>
      <c r="H8" s="2368" t="s">
        <v>3071</v>
      </c>
      <c r="I8" s="2372" t="s">
        <v>3071</v>
      </c>
      <c r="J8" s="2367" t="s">
        <v>3071</v>
      </c>
      <c r="K8" s="2368" t="s">
        <v>3071</v>
      </c>
      <c r="L8" s="2368" t="s">
        <v>3071</v>
      </c>
      <c r="M8" s="2375">
        <v>1</v>
      </c>
      <c r="N8" s="2367" t="s">
        <v>3071</v>
      </c>
      <c r="O8" s="2372" t="s">
        <v>3071</v>
      </c>
      <c r="P8" s="2368" t="s">
        <v>3071</v>
      </c>
      <c r="Q8" s="2368" t="s">
        <v>3071</v>
      </c>
      <c r="R8" s="2368" t="s">
        <v>3071</v>
      </c>
      <c r="S8" s="238"/>
    </row>
    <row r="9" spans="1:19" ht="18.75" customHeight="1">
      <c r="A9" s="3576" t="s">
        <v>1496</v>
      </c>
      <c r="B9" s="3576"/>
      <c r="C9" s="3577"/>
      <c r="D9" s="2366">
        <v>2</v>
      </c>
      <c r="E9" s="2367" t="s">
        <v>3071</v>
      </c>
      <c r="F9" s="2368" t="s">
        <v>3071</v>
      </c>
      <c r="G9" s="2369" t="s">
        <v>3071</v>
      </c>
      <c r="H9" s="2368" t="s">
        <v>3071</v>
      </c>
      <c r="I9" s="2372" t="s">
        <v>3071</v>
      </c>
      <c r="J9" s="2367" t="s">
        <v>3071</v>
      </c>
      <c r="K9" s="2368" t="s">
        <v>3071</v>
      </c>
      <c r="L9" s="2368" t="s">
        <v>3071</v>
      </c>
      <c r="M9" s="2369" t="s">
        <v>3072</v>
      </c>
      <c r="N9" s="2367" t="s">
        <v>3071</v>
      </c>
      <c r="O9" s="2372" t="s">
        <v>3071</v>
      </c>
      <c r="P9" s="2368" t="s">
        <v>3071</v>
      </c>
      <c r="Q9" s="2368" t="s">
        <v>3071</v>
      </c>
      <c r="R9" s="2368" t="s">
        <v>3071</v>
      </c>
      <c r="S9" s="238"/>
    </row>
    <row r="10" spans="1:19" ht="18.75" customHeight="1">
      <c r="A10" s="3576" t="s">
        <v>1497</v>
      </c>
      <c r="B10" s="3576"/>
      <c r="C10" s="3577"/>
      <c r="D10" s="2367" t="s">
        <v>3071</v>
      </c>
      <c r="E10" s="2367" t="s">
        <v>3071</v>
      </c>
      <c r="F10" s="2368" t="s">
        <v>3071</v>
      </c>
      <c r="G10" s="2369" t="s">
        <v>3071</v>
      </c>
      <c r="H10" s="2368" t="s">
        <v>3071</v>
      </c>
      <c r="I10" s="2372" t="s">
        <v>3071</v>
      </c>
      <c r="J10" s="2367" t="s">
        <v>3071</v>
      </c>
      <c r="K10" s="2368" t="s">
        <v>3071</v>
      </c>
      <c r="L10" s="2368" t="s">
        <v>3071</v>
      </c>
      <c r="M10" s="2369" t="s">
        <v>3072</v>
      </c>
      <c r="N10" s="2367" t="s">
        <v>3071</v>
      </c>
      <c r="O10" s="2372" t="s">
        <v>3071</v>
      </c>
      <c r="P10" s="2368" t="s">
        <v>3071</v>
      </c>
      <c r="Q10" s="2368" t="s">
        <v>3071</v>
      </c>
      <c r="R10" s="2374">
        <v>1</v>
      </c>
      <c r="S10" s="238"/>
    </row>
    <row r="11" spans="1:19" ht="18.75" customHeight="1">
      <c r="A11" s="3576" t="s">
        <v>1498</v>
      </c>
      <c r="B11" s="3576"/>
      <c r="C11" s="3577"/>
      <c r="D11" s="2366">
        <v>1</v>
      </c>
      <c r="E11" s="2367" t="s">
        <v>3071</v>
      </c>
      <c r="F11" s="2368" t="s">
        <v>3071</v>
      </c>
      <c r="G11" s="2369" t="s">
        <v>3071</v>
      </c>
      <c r="H11" s="2368" t="s">
        <v>3071</v>
      </c>
      <c r="I11" s="2372" t="s">
        <v>3071</v>
      </c>
      <c r="J11" s="2366">
        <v>1</v>
      </c>
      <c r="K11" s="2368" t="s">
        <v>3071</v>
      </c>
      <c r="L11" s="2368" t="s">
        <v>3071</v>
      </c>
      <c r="M11" s="2369" t="s">
        <v>3072</v>
      </c>
      <c r="N11" s="2367" t="s">
        <v>3071</v>
      </c>
      <c r="O11" s="2372" t="s">
        <v>3071</v>
      </c>
      <c r="P11" s="2373">
        <v>1</v>
      </c>
      <c r="Q11" s="2368" t="s">
        <v>3071</v>
      </c>
      <c r="R11" s="2368" t="s">
        <v>3071</v>
      </c>
      <c r="S11" s="238"/>
    </row>
    <row r="12" spans="1:19" ht="18.75" customHeight="1">
      <c r="A12" s="3576" t="s">
        <v>1499</v>
      </c>
      <c r="B12" s="3576"/>
      <c r="C12" s="3577"/>
      <c r="D12" s="2367" t="s">
        <v>3071</v>
      </c>
      <c r="E12" s="2367" t="s">
        <v>3071</v>
      </c>
      <c r="F12" s="2368" t="s">
        <v>3071</v>
      </c>
      <c r="G12" s="2369" t="s">
        <v>3071</v>
      </c>
      <c r="H12" s="2368" t="s">
        <v>3071</v>
      </c>
      <c r="I12" s="2372" t="s">
        <v>3071</v>
      </c>
      <c r="J12" s="2367" t="s">
        <v>3071</v>
      </c>
      <c r="K12" s="2368" t="s">
        <v>3071</v>
      </c>
      <c r="L12" s="2368" t="s">
        <v>3071</v>
      </c>
      <c r="M12" s="2369" t="s">
        <v>3072</v>
      </c>
      <c r="N12" s="2367" t="s">
        <v>3071</v>
      </c>
      <c r="O12" s="2372" t="s">
        <v>3071</v>
      </c>
      <c r="P12" s="2368" t="s">
        <v>3071</v>
      </c>
      <c r="Q12" s="2374">
        <v>1</v>
      </c>
      <c r="R12" s="2368" t="s">
        <v>3071</v>
      </c>
      <c r="S12" s="238"/>
    </row>
    <row r="13" spans="1:19" ht="18.75" customHeight="1">
      <c r="A13" s="3576" t="s">
        <v>1500</v>
      </c>
      <c r="B13" s="3576"/>
      <c r="C13" s="3577"/>
      <c r="D13" s="2367" t="s">
        <v>3072</v>
      </c>
      <c r="E13" s="2367" t="s">
        <v>3071</v>
      </c>
      <c r="F13" s="2368" t="s">
        <v>3071</v>
      </c>
      <c r="G13" s="2369" t="s">
        <v>3071</v>
      </c>
      <c r="H13" s="2368" t="s">
        <v>3071</v>
      </c>
      <c r="I13" s="2372" t="s">
        <v>3071</v>
      </c>
      <c r="J13" s="2366">
        <v>2</v>
      </c>
      <c r="K13" s="2368" t="s">
        <v>3071</v>
      </c>
      <c r="L13" s="2368" t="s">
        <v>3071</v>
      </c>
      <c r="M13" s="2369" t="s">
        <v>3072</v>
      </c>
      <c r="N13" s="2367" t="s">
        <v>3071</v>
      </c>
      <c r="O13" s="2372" t="s">
        <v>3071</v>
      </c>
      <c r="P13" s="2368" t="s">
        <v>3071</v>
      </c>
      <c r="Q13" s="2368" t="s">
        <v>3071</v>
      </c>
      <c r="R13" s="2368" t="s">
        <v>3071</v>
      </c>
      <c r="S13" s="238"/>
    </row>
    <row r="14" spans="1:19" ht="18.75" customHeight="1">
      <c r="A14" s="3576" t="s">
        <v>1501</v>
      </c>
      <c r="B14" s="3576"/>
      <c r="C14" s="3577"/>
      <c r="D14" s="2367" t="s">
        <v>3072</v>
      </c>
      <c r="E14" s="2367" t="s">
        <v>3071</v>
      </c>
      <c r="F14" s="2368" t="s">
        <v>3071</v>
      </c>
      <c r="G14" s="2369" t="s">
        <v>3071</v>
      </c>
      <c r="H14" s="2368" t="s">
        <v>3071</v>
      </c>
      <c r="I14" s="2372" t="s">
        <v>3071</v>
      </c>
      <c r="J14" s="2367" t="s">
        <v>3071</v>
      </c>
      <c r="K14" s="2368" t="s">
        <v>3071</v>
      </c>
      <c r="L14" s="2374">
        <v>1</v>
      </c>
      <c r="M14" s="2369" t="s">
        <v>3072</v>
      </c>
      <c r="N14" s="2367" t="s">
        <v>3071</v>
      </c>
      <c r="O14" s="2372" t="s">
        <v>3071</v>
      </c>
      <c r="P14" s="2368" t="s">
        <v>3071</v>
      </c>
      <c r="Q14" s="2368" t="s">
        <v>3071</v>
      </c>
      <c r="R14" s="2374">
        <v>1</v>
      </c>
      <c r="S14" s="238"/>
    </row>
    <row r="15" spans="1:19" ht="18.75" customHeight="1">
      <c r="A15" s="3576" t="s">
        <v>1502</v>
      </c>
      <c r="B15" s="3576"/>
      <c r="C15" s="3577"/>
      <c r="D15" s="2366">
        <v>1</v>
      </c>
      <c r="E15" s="2367" t="s">
        <v>3071</v>
      </c>
      <c r="F15" s="2373">
        <v>1</v>
      </c>
      <c r="G15" s="2369" t="s">
        <v>3071</v>
      </c>
      <c r="H15" s="2368" t="s">
        <v>3071</v>
      </c>
      <c r="I15" s="2372" t="s">
        <v>3071</v>
      </c>
      <c r="J15" s="2366">
        <v>1</v>
      </c>
      <c r="K15" s="2368" t="s">
        <v>3071</v>
      </c>
      <c r="L15" s="2373">
        <v>2</v>
      </c>
      <c r="M15" s="2371">
        <v>1</v>
      </c>
      <c r="N15" s="2367" t="s">
        <v>3071</v>
      </c>
      <c r="O15" s="2370">
        <v>1</v>
      </c>
      <c r="P15" s="2373">
        <v>1</v>
      </c>
      <c r="Q15" s="2368" t="s">
        <v>3071</v>
      </c>
      <c r="R15" s="2368" t="s">
        <v>3071</v>
      </c>
      <c r="S15" s="238"/>
    </row>
    <row r="16" spans="1:19" ht="18.75" customHeight="1">
      <c r="A16" s="3576" t="s">
        <v>1503</v>
      </c>
      <c r="B16" s="3576"/>
      <c r="C16" s="3577"/>
      <c r="D16" s="2367" t="s">
        <v>3071</v>
      </c>
      <c r="E16" s="2367" t="s">
        <v>3071</v>
      </c>
      <c r="F16" s="2368" t="s">
        <v>3071</v>
      </c>
      <c r="G16" s="2369" t="s">
        <v>3071</v>
      </c>
      <c r="H16" s="2368" t="s">
        <v>3071</v>
      </c>
      <c r="I16" s="2372" t="s">
        <v>3071</v>
      </c>
      <c r="J16" s="2367" t="s">
        <v>3071</v>
      </c>
      <c r="K16" s="2368" t="s">
        <v>3071</v>
      </c>
      <c r="L16" s="2368" t="s">
        <v>3071</v>
      </c>
      <c r="M16" s="2369" t="s">
        <v>3071</v>
      </c>
      <c r="N16" s="2367" t="s">
        <v>3071</v>
      </c>
      <c r="O16" s="2372" t="s">
        <v>3071</v>
      </c>
      <c r="P16" s="2374">
        <v>2</v>
      </c>
      <c r="Q16" s="2368" t="s">
        <v>3071</v>
      </c>
      <c r="R16" s="2368" t="s">
        <v>3071</v>
      </c>
      <c r="S16" s="238"/>
    </row>
    <row r="17" spans="1:19" ht="18.75" customHeight="1">
      <c r="A17" s="3576" t="s">
        <v>1504</v>
      </c>
      <c r="B17" s="3576"/>
      <c r="C17" s="3577"/>
      <c r="D17" s="2367" t="s">
        <v>3071</v>
      </c>
      <c r="E17" s="2367" t="s">
        <v>3071</v>
      </c>
      <c r="F17" s="2368" t="s">
        <v>3071</v>
      </c>
      <c r="G17" s="2369" t="s">
        <v>3071</v>
      </c>
      <c r="H17" s="2368" t="s">
        <v>3071</v>
      </c>
      <c r="I17" s="2372" t="s">
        <v>3071</v>
      </c>
      <c r="J17" s="2367" t="s">
        <v>3071</v>
      </c>
      <c r="K17" s="2368" t="s">
        <v>3071</v>
      </c>
      <c r="L17" s="2368" t="s">
        <v>3071</v>
      </c>
      <c r="M17" s="2369" t="s">
        <v>3071</v>
      </c>
      <c r="N17" s="2367" t="s">
        <v>3071</v>
      </c>
      <c r="O17" s="2372" t="s">
        <v>3071</v>
      </c>
      <c r="P17" s="2368" t="s">
        <v>3071</v>
      </c>
      <c r="Q17" s="2373">
        <v>1</v>
      </c>
      <c r="R17" s="2368" t="s">
        <v>3071</v>
      </c>
      <c r="S17" s="238"/>
    </row>
    <row r="18" spans="1:19" ht="18.75" customHeight="1">
      <c r="A18" s="3576" t="s">
        <v>1505</v>
      </c>
      <c r="B18" s="3576"/>
      <c r="C18" s="3577"/>
      <c r="D18" s="2367" t="s">
        <v>3071</v>
      </c>
      <c r="E18" s="2366">
        <v>3</v>
      </c>
      <c r="F18" s="2374">
        <v>2</v>
      </c>
      <c r="G18" s="2375">
        <v>1</v>
      </c>
      <c r="H18" s="2374">
        <v>1</v>
      </c>
      <c r="I18" s="2372" t="s">
        <v>3071</v>
      </c>
      <c r="J18" s="2366">
        <v>1</v>
      </c>
      <c r="K18" s="2368" t="s">
        <v>3071</v>
      </c>
      <c r="L18" s="2368" t="s">
        <v>3071</v>
      </c>
      <c r="M18" s="2369" t="s">
        <v>3071</v>
      </c>
      <c r="N18" s="2366">
        <v>2</v>
      </c>
      <c r="O18" s="2370">
        <v>1</v>
      </c>
      <c r="P18" s="2368" t="s">
        <v>3071</v>
      </c>
      <c r="Q18" s="2374">
        <v>1</v>
      </c>
      <c r="R18" s="2368" t="s">
        <v>3071</v>
      </c>
      <c r="S18" s="238"/>
    </row>
    <row r="19" spans="1:19" ht="18.75" customHeight="1">
      <c r="A19" s="3576" t="s">
        <v>15</v>
      </c>
      <c r="B19" s="3576"/>
      <c r="C19" s="3577"/>
      <c r="D19" s="2366">
        <v>3</v>
      </c>
      <c r="E19" s="2366">
        <v>2</v>
      </c>
      <c r="F19" s="2374">
        <v>1</v>
      </c>
      <c r="G19" s="2375">
        <v>5</v>
      </c>
      <c r="H19" s="2374">
        <v>3</v>
      </c>
      <c r="I19" s="2370">
        <v>2</v>
      </c>
      <c r="J19" s="2366">
        <v>3</v>
      </c>
      <c r="K19" s="2374">
        <v>1</v>
      </c>
      <c r="L19" s="2374">
        <v>3</v>
      </c>
      <c r="M19" s="2375">
        <v>4</v>
      </c>
      <c r="N19" s="2367" t="s">
        <v>3071</v>
      </c>
      <c r="O19" s="2372" t="s">
        <v>3071</v>
      </c>
      <c r="P19" s="2374">
        <v>1</v>
      </c>
      <c r="Q19" s="2374">
        <v>2</v>
      </c>
      <c r="R19" s="2368" t="s">
        <v>3071</v>
      </c>
      <c r="S19" s="238"/>
    </row>
    <row r="20" spans="1:19" ht="18.75" customHeight="1" thickBot="1">
      <c r="A20" s="3578" t="s">
        <v>1506</v>
      </c>
      <c r="B20" s="3578"/>
      <c r="C20" s="3579"/>
      <c r="D20" s="2376">
        <v>1</v>
      </c>
      <c r="E20" s="2377" t="s">
        <v>3071</v>
      </c>
      <c r="F20" s="2378" t="s">
        <v>3071</v>
      </c>
      <c r="G20" s="2379">
        <v>2</v>
      </c>
      <c r="H20" s="2378" t="s">
        <v>3071</v>
      </c>
      <c r="I20" s="2380" t="s">
        <v>3071</v>
      </c>
      <c r="J20" s="2376">
        <v>4</v>
      </c>
      <c r="K20" s="2381">
        <v>1</v>
      </c>
      <c r="L20" s="2378" t="s">
        <v>3071</v>
      </c>
      <c r="M20" s="2379">
        <v>1</v>
      </c>
      <c r="N20" s="2376">
        <v>1</v>
      </c>
      <c r="O20" s="2382">
        <v>1</v>
      </c>
      <c r="P20" s="2381">
        <v>2</v>
      </c>
      <c r="Q20" s="2381">
        <v>1</v>
      </c>
      <c r="R20" s="2378" t="s">
        <v>3071</v>
      </c>
      <c r="S20" s="238"/>
    </row>
    <row r="21" spans="1:19" s="81" customFormat="1" ht="13.5" customHeight="1" thickBot="1">
      <c r="A21" s="748"/>
      <c r="B21" s="748"/>
      <c r="C21" s="748"/>
      <c r="D21" s="748"/>
      <c r="E21" s="748"/>
      <c r="F21" s="748"/>
      <c r="G21" s="748"/>
      <c r="H21" s="736"/>
      <c r="I21" s="748"/>
      <c r="J21" s="748"/>
      <c r="K21" s="748"/>
      <c r="L21" s="748"/>
      <c r="M21" s="736"/>
      <c r="N21" s="748"/>
      <c r="O21" s="748"/>
      <c r="P21" s="748"/>
      <c r="Q21" s="748"/>
      <c r="R21" s="736"/>
      <c r="S21" s="68"/>
    </row>
    <row r="22" spans="1:19" ht="30" customHeight="1">
      <c r="A22" s="3593" t="s">
        <v>2842</v>
      </c>
      <c r="B22" s="3593"/>
      <c r="C22" s="3594"/>
      <c r="D22" s="3580" t="s">
        <v>1507</v>
      </c>
      <c r="E22" s="3581"/>
      <c r="F22" s="3581"/>
      <c r="G22" s="3582" t="s">
        <v>1508</v>
      </c>
      <c r="H22" s="3583"/>
      <c r="I22" s="3584"/>
      <c r="J22" s="3583" t="s">
        <v>1509</v>
      </c>
      <c r="K22" s="3583"/>
      <c r="L22" s="3583"/>
      <c r="M22" s="3582" t="s">
        <v>1510</v>
      </c>
      <c r="N22" s="3583"/>
      <c r="O22" s="3584"/>
      <c r="P22" s="3589" t="s">
        <v>1511</v>
      </c>
      <c r="Q22" s="3589"/>
      <c r="R22" s="3589"/>
      <c r="S22" s="34"/>
    </row>
    <row r="23" spans="1:19" ht="30" customHeight="1" thickBot="1">
      <c r="A23" s="3590" t="s">
        <v>1489</v>
      </c>
      <c r="B23" s="3591"/>
      <c r="C23" s="3592"/>
      <c r="D23" s="745" t="s">
        <v>1490</v>
      </c>
      <c r="E23" s="745" t="s">
        <v>1491</v>
      </c>
      <c r="F23" s="746" t="s">
        <v>1492</v>
      </c>
      <c r="G23" s="747" t="s">
        <v>1490</v>
      </c>
      <c r="H23" s="745" t="s">
        <v>1491</v>
      </c>
      <c r="I23" s="746" t="s">
        <v>1492</v>
      </c>
      <c r="J23" s="747" t="s">
        <v>1490</v>
      </c>
      <c r="K23" s="745" t="s">
        <v>1491</v>
      </c>
      <c r="L23" s="746" t="s">
        <v>1492</v>
      </c>
      <c r="M23" s="747" t="s">
        <v>1490</v>
      </c>
      <c r="N23" s="745" t="s">
        <v>1491</v>
      </c>
      <c r="O23" s="2031" t="s">
        <v>1492</v>
      </c>
      <c r="P23" s="749" t="s">
        <v>1490</v>
      </c>
      <c r="Q23" s="749" t="s">
        <v>1491</v>
      </c>
      <c r="R23" s="750" t="s">
        <v>1492</v>
      </c>
      <c r="S23" s="34"/>
    </row>
    <row r="24" spans="1:19" ht="18.75" customHeight="1">
      <c r="A24" s="3585" t="s">
        <v>3369</v>
      </c>
      <c r="B24" s="3586"/>
      <c r="C24" s="3587"/>
      <c r="D24" s="2385">
        <f aca="true" t="shared" si="1" ref="D24:R24">SUM(D25:D39)</f>
        <v>12</v>
      </c>
      <c r="E24" s="2385">
        <f t="shared" si="1"/>
        <v>2</v>
      </c>
      <c r="F24" s="2385">
        <f t="shared" si="1"/>
        <v>4</v>
      </c>
      <c r="G24" s="2386">
        <f t="shared" si="1"/>
        <v>6</v>
      </c>
      <c r="H24" s="2385">
        <f t="shared" si="1"/>
        <v>6</v>
      </c>
      <c r="I24" s="2387">
        <f t="shared" si="1"/>
        <v>6</v>
      </c>
      <c r="J24" s="2385">
        <f t="shared" si="1"/>
        <v>7</v>
      </c>
      <c r="K24" s="2385">
        <f t="shared" si="1"/>
        <v>1</v>
      </c>
      <c r="L24" s="2385">
        <f t="shared" si="1"/>
        <v>5</v>
      </c>
      <c r="M24" s="2386">
        <f t="shared" si="1"/>
        <v>10</v>
      </c>
      <c r="N24" s="2385">
        <f t="shared" si="1"/>
        <v>3</v>
      </c>
      <c r="O24" s="2387">
        <f t="shared" si="1"/>
        <v>6</v>
      </c>
      <c r="P24" s="2388">
        <f t="shared" si="1"/>
        <v>8</v>
      </c>
      <c r="Q24" s="2388">
        <f t="shared" si="1"/>
        <v>1</v>
      </c>
      <c r="R24" s="2388">
        <f t="shared" si="1"/>
        <v>4</v>
      </c>
      <c r="S24" s="238"/>
    </row>
    <row r="25" spans="1:19" ht="18.75" customHeight="1">
      <c r="A25" s="3588" t="s">
        <v>1512</v>
      </c>
      <c r="B25" s="3576"/>
      <c r="C25" s="3577"/>
      <c r="D25" s="2366">
        <v>1</v>
      </c>
      <c r="E25" s="2367" t="s">
        <v>3071</v>
      </c>
      <c r="F25" s="2368" t="s">
        <v>3071</v>
      </c>
      <c r="G25" s="2369" t="s">
        <v>3071</v>
      </c>
      <c r="H25" s="2373">
        <v>1</v>
      </c>
      <c r="I25" s="2372" t="s">
        <v>3071</v>
      </c>
      <c r="J25" s="2366">
        <v>1</v>
      </c>
      <c r="K25" s="2368" t="s">
        <v>3071</v>
      </c>
      <c r="L25" s="2368" t="s">
        <v>3071</v>
      </c>
      <c r="M25" s="2369" t="s">
        <v>3071</v>
      </c>
      <c r="N25" s="2367" t="s">
        <v>3071</v>
      </c>
      <c r="O25" s="2370">
        <v>1</v>
      </c>
      <c r="P25" s="2366">
        <v>1</v>
      </c>
      <c r="Q25" s="2367" t="s">
        <v>3071</v>
      </c>
      <c r="R25" s="2367" t="s">
        <v>3071</v>
      </c>
      <c r="S25" s="238"/>
    </row>
    <row r="26" spans="1:19" ht="18.75" customHeight="1">
      <c r="A26" s="3576" t="s">
        <v>1513</v>
      </c>
      <c r="B26" s="3576"/>
      <c r="C26" s="3577"/>
      <c r="D26" s="2366">
        <v>2</v>
      </c>
      <c r="E26" s="2367" t="s">
        <v>3071</v>
      </c>
      <c r="F26" s="2368" t="s">
        <v>3071</v>
      </c>
      <c r="G26" s="2371">
        <v>1</v>
      </c>
      <c r="H26" s="2368" t="s">
        <v>3071</v>
      </c>
      <c r="I26" s="2372" t="s">
        <v>3071</v>
      </c>
      <c r="J26" s="2367" t="s">
        <v>3071</v>
      </c>
      <c r="K26" s="2368" t="s">
        <v>3071</v>
      </c>
      <c r="L26" s="2368" t="s">
        <v>3071</v>
      </c>
      <c r="M26" s="2371">
        <v>1</v>
      </c>
      <c r="N26" s="2367" t="s">
        <v>3071</v>
      </c>
      <c r="O26" s="2372" t="s">
        <v>3071</v>
      </c>
      <c r="P26" s="2367" t="s">
        <v>3071</v>
      </c>
      <c r="Q26" s="2367" t="s">
        <v>3071</v>
      </c>
      <c r="R26" s="2367" t="s">
        <v>3071</v>
      </c>
      <c r="S26" s="238"/>
    </row>
    <row r="27" spans="1:19" ht="18.75" customHeight="1">
      <c r="A27" s="3576" t="s">
        <v>1514</v>
      </c>
      <c r="B27" s="3576"/>
      <c r="C27" s="3577"/>
      <c r="D27" s="2368" t="s">
        <v>3071</v>
      </c>
      <c r="E27" s="2367" t="s">
        <v>3071</v>
      </c>
      <c r="F27" s="2368" t="s">
        <v>3071</v>
      </c>
      <c r="G27" s="2369" t="s">
        <v>3071</v>
      </c>
      <c r="H27" s="2368" t="s">
        <v>3071</v>
      </c>
      <c r="I27" s="2372" t="s">
        <v>3071</v>
      </c>
      <c r="J27" s="2367" t="s">
        <v>3071</v>
      </c>
      <c r="K27" s="2368" t="s">
        <v>3071</v>
      </c>
      <c r="L27" s="2368" t="s">
        <v>3071</v>
      </c>
      <c r="M27" s="2369" t="s">
        <v>3071</v>
      </c>
      <c r="N27" s="2367" t="s">
        <v>3071</v>
      </c>
      <c r="O27" s="2372" t="s">
        <v>3071</v>
      </c>
      <c r="P27" s="2383">
        <v>1</v>
      </c>
      <c r="Q27" s="2367" t="s">
        <v>3071</v>
      </c>
      <c r="R27" s="2367" t="s">
        <v>3071</v>
      </c>
      <c r="S27" s="238"/>
    </row>
    <row r="28" spans="1:19" ht="18.75" customHeight="1">
      <c r="A28" s="3576" t="s">
        <v>1515</v>
      </c>
      <c r="B28" s="3576"/>
      <c r="C28" s="3577"/>
      <c r="D28" s="2368" t="s">
        <v>3071</v>
      </c>
      <c r="E28" s="2367" t="s">
        <v>3071</v>
      </c>
      <c r="F28" s="2368" t="s">
        <v>3071</v>
      </c>
      <c r="G28" s="2369" t="s">
        <v>3071</v>
      </c>
      <c r="H28" s="2368" t="s">
        <v>3071</v>
      </c>
      <c r="I28" s="2372" t="s">
        <v>3071</v>
      </c>
      <c r="J28" s="2366">
        <v>1</v>
      </c>
      <c r="K28" s="2368" t="s">
        <v>3071</v>
      </c>
      <c r="L28" s="2368" t="s">
        <v>3071</v>
      </c>
      <c r="M28" s="2371">
        <v>1</v>
      </c>
      <c r="N28" s="2367" t="s">
        <v>3071</v>
      </c>
      <c r="O28" s="2372" t="s">
        <v>3071</v>
      </c>
      <c r="P28" s="2366">
        <v>1</v>
      </c>
      <c r="Q28" s="2367" t="s">
        <v>3071</v>
      </c>
      <c r="R28" s="2367" t="s">
        <v>3071</v>
      </c>
      <c r="S28" s="238"/>
    </row>
    <row r="29" spans="1:19" ht="18.75" customHeight="1">
      <c r="A29" s="3576" t="s">
        <v>1516</v>
      </c>
      <c r="B29" s="3576"/>
      <c r="C29" s="3577"/>
      <c r="D29" s="2368" t="s">
        <v>3071</v>
      </c>
      <c r="E29" s="2367" t="s">
        <v>3071</v>
      </c>
      <c r="F29" s="2368" t="s">
        <v>3071</v>
      </c>
      <c r="G29" s="2369" t="s">
        <v>3071</v>
      </c>
      <c r="H29" s="2368" t="s">
        <v>3071</v>
      </c>
      <c r="I29" s="2372" t="s">
        <v>3071</v>
      </c>
      <c r="J29" s="2367" t="s">
        <v>3071</v>
      </c>
      <c r="K29" s="2368" t="s">
        <v>3071</v>
      </c>
      <c r="L29" s="2368" t="s">
        <v>3071</v>
      </c>
      <c r="M29" s="2369" t="s">
        <v>3071</v>
      </c>
      <c r="N29" s="2367" t="s">
        <v>3071</v>
      </c>
      <c r="O29" s="2372" t="s">
        <v>3071</v>
      </c>
      <c r="P29" s="2367" t="s">
        <v>3071</v>
      </c>
      <c r="Q29" s="2367" t="s">
        <v>3071</v>
      </c>
      <c r="R29" s="2367" t="s">
        <v>3071</v>
      </c>
      <c r="S29" s="238"/>
    </row>
    <row r="30" spans="1:19" ht="18.75" customHeight="1">
      <c r="A30" s="3576" t="s">
        <v>1498</v>
      </c>
      <c r="B30" s="3576"/>
      <c r="C30" s="3577"/>
      <c r="D30" s="2368" t="s">
        <v>3071</v>
      </c>
      <c r="E30" s="2367" t="s">
        <v>3071</v>
      </c>
      <c r="F30" s="2368" t="s">
        <v>3071</v>
      </c>
      <c r="G30" s="2371">
        <v>1</v>
      </c>
      <c r="H30" s="2368" t="s">
        <v>3071</v>
      </c>
      <c r="I30" s="2372" t="s">
        <v>3071</v>
      </c>
      <c r="J30" s="2367" t="s">
        <v>3071</v>
      </c>
      <c r="K30" s="2368" t="s">
        <v>3071</v>
      </c>
      <c r="L30" s="2368" t="s">
        <v>3071</v>
      </c>
      <c r="M30" s="2369" t="s">
        <v>3071</v>
      </c>
      <c r="N30" s="2367" t="s">
        <v>3071</v>
      </c>
      <c r="O30" s="2372" t="s">
        <v>3071</v>
      </c>
      <c r="P30" s="2367" t="s">
        <v>3071</v>
      </c>
      <c r="Q30" s="2367" t="s">
        <v>3071</v>
      </c>
      <c r="R30" s="2367" t="s">
        <v>3071</v>
      </c>
      <c r="S30" s="238"/>
    </row>
    <row r="31" spans="1:19" ht="18.75" customHeight="1">
      <c r="A31" s="3576" t="s">
        <v>1499</v>
      </c>
      <c r="B31" s="3576"/>
      <c r="C31" s="3577"/>
      <c r="D31" s="2368" t="s">
        <v>3071</v>
      </c>
      <c r="E31" s="2366">
        <v>1</v>
      </c>
      <c r="F31" s="2368" t="s">
        <v>3071</v>
      </c>
      <c r="G31" s="2369" t="s">
        <v>3071</v>
      </c>
      <c r="H31" s="2368" t="s">
        <v>3071</v>
      </c>
      <c r="I31" s="2372" t="s">
        <v>3071</v>
      </c>
      <c r="J31" s="2367" t="s">
        <v>3071</v>
      </c>
      <c r="K31" s="2368" t="s">
        <v>3071</v>
      </c>
      <c r="L31" s="2368" t="s">
        <v>3071</v>
      </c>
      <c r="M31" s="2369" t="s">
        <v>3071</v>
      </c>
      <c r="N31" s="2367" t="s">
        <v>3071</v>
      </c>
      <c r="O31" s="2372" t="s">
        <v>3071</v>
      </c>
      <c r="P31" s="2367" t="s">
        <v>3071</v>
      </c>
      <c r="Q31" s="2367" t="s">
        <v>3071</v>
      </c>
      <c r="R31" s="2367" t="s">
        <v>3071</v>
      </c>
      <c r="S31" s="238"/>
    </row>
    <row r="32" spans="1:19" ht="18.75" customHeight="1">
      <c r="A32" s="3576" t="s">
        <v>1500</v>
      </c>
      <c r="B32" s="3576"/>
      <c r="C32" s="3577"/>
      <c r="D32" s="2368" t="s">
        <v>3071</v>
      </c>
      <c r="E32" s="2367" t="s">
        <v>3071</v>
      </c>
      <c r="F32" s="2368" t="s">
        <v>3071</v>
      </c>
      <c r="G32" s="2369" t="s">
        <v>3071</v>
      </c>
      <c r="H32" s="2368" t="s">
        <v>3071</v>
      </c>
      <c r="I32" s="2372" t="s">
        <v>3071</v>
      </c>
      <c r="J32" s="2367" t="s">
        <v>3071</v>
      </c>
      <c r="K32" s="2368" t="s">
        <v>3071</v>
      </c>
      <c r="L32" s="2368" t="s">
        <v>3071</v>
      </c>
      <c r="M32" s="2369" t="s">
        <v>3071</v>
      </c>
      <c r="N32" s="2367" t="s">
        <v>3071</v>
      </c>
      <c r="O32" s="2372" t="s">
        <v>3071</v>
      </c>
      <c r="P32" s="2367" t="s">
        <v>3071</v>
      </c>
      <c r="Q32" s="2367" t="s">
        <v>3071</v>
      </c>
      <c r="R32" s="2367" t="s">
        <v>3071</v>
      </c>
      <c r="S32" s="238"/>
    </row>
    <row r="33" spans="1:19" ht="18.75" customHeight="1">
      <c r="A33" s="3576" t="s">
        <v>1501</v>
      </c>
      <c r="B33" s="3576"/>
      <c r="C33" s="3577"/>
      <c r="D33" s="2366">
        <v>2</v>
      </c>
      <c r="E33" s="2367" t="s">
        <v>3071</v>
      </c>
      <c r="F33" s="2368" t="s">
        <v>3071</v>
      </c>
      <c r="G33" s="2369" t="s">
        <v>3071</v>
      </c>
      <c r="H33" s="2368" t="s">
        <v>3071</v>
      </c>
      <c r="I33" s="2370">
        <v>2</v>
      </c>
      <c r="J33" s="2367" t="s">
        <v>3071</v>
      </c>
      <c r="K33" s="2368" t="s">
        <v>3071</v>
      </c>
      <c r="L33" s="2368" t="s">
        <v>3071</v>
      </c>
      <c r="M33" s="2375">
        <v>1</v>
      </c>
      <c r="N33" s="2367" t="s">
        <v>3071</v>
      </c>
      <c r="O33" s="2372" t="s">
        <v>3071</v>
      </c>
      <c r="P33" s="2383">
        <v>1</v>
      </c>
      <c r="Q33" s="2367" t="s">
        <v>3071</v>
      </c>
      <c r="R33" s="2383">
        <v>1</v>
      </c>
      <c r="S33" s="238"/>
    </row>
    <row r="34" spans="1:19" ht="18.75" customHeight="1">
      <c r="A34" s="3576" t="s">
        <v>1502</v>
      </c>
      <c r="B34" s="3576"/>
      <c r="C34" s="3577"/>
      <c r="D34" s="2366">
        <v>1</v>
      </c>
      <c r="E34" s="2367" t="s">
        <v>3071</v>
      </c>
      <c r="F34" s="2373">
        <v>1</v>
      </c>
      <c r="G34" s="2369" t="s">
        <v>3071</v>
      </c>
      <c r="H34" s="2368" t="s">
        <v>3071</v>
      </c>
      <c r="I34" s="2372" t="s">
        <v>3071</v>
      </c>
      <c r="J34" s="2367" t="s">
        <v>3071</v>
      </c>
      <c r="K34" s="2368" t="s">
        <v>3071</v>
      </c>
      <c r="L34" s="2373">
        <v>2</v>
      </c>
      <c r="M34" s="2369" t="s">
        <v>3071</v>
      </c>
      <c r="N34" s="2367" t="s">
        <v>3071</v>
      </c>
      <c r="O34" s="2372" t="s">
        <v>3071</v>
      </c>
      <c r="P34" s="2367" t="s">
        <v>3071</v>
      </c>
      <c r="Q34" s="2367" t="s">
        <v>3071</v>
      </c>
      <c r="R34" s="2367" t="s">
        <v>3071</v>
      </c>
      <c r="S34" s="238"/>
    </row>
    <row r="35" spans="1:19" ht="18.75" customHeight="1">
      <c r="A35" s="3576" t="s">
        <v>1517</v>
      </c>
      <c r="B35" s="3576"/>
      <c r="C35" s="3577"/>
      <c r="D35" s="2366">
        <v>1</v>
      </c>
      <c r="E35" s="2367" t="s">
        <v>3071</v>
      </c>
      <c r="F35" s="2368" t="s">
        <v>3071</v>
      </c>
      <c r="G35" s="2369" t="s">
        <v>3071</v>
      </c>
      <c r="H35" s="2368" t="s">
        <v>3071</v>
      </c>
      <c r="I35" s="2372" t="s">
        <v>3071</v>
      </c>
      <c r="J35" s="2367" t="s">
        <v>3071</v>
      </c>
      <c r="K35" s="2368" t="s">
        <v>3071</v>
      </c>
      <c r="L35" s="2368" t="s">
        <v>3071</v>
      </c>
      <c r="M35" s="2369" t="s">
        <v>3071</v>
      </c>
      <c r="N35" s="2367" t="s">
        <v>3071</v>
      </c>
      <c r="O35" s="2372" t="s">
        <v>3071</v>
      </c>
      <c r="P35" s="2367" t="s">
        <v>3071</v>
      </c>
      <c r="Q35" s="2367" t="s">
        <v>3071</v>
      </c>
      <c r="R35" s="2367" t="s">
        <v>3071</v>
      </c>
      <c r="S35" s="238"/>
    </row>
    <row r="36" spans="1:19" ht="18.75" customHeight="1">
      <c r="A36" s="3576" t="s">
        <v>1504</v>
      </c>
      <c r="B36" s="3576"/>
      <c r="C36" s="3577"/>
      <c r="D36" s="2367" t="s">
        <v>3071</v>
      </c>
      <c r="E36" s="2367" t="s">
        <v>3071</v>
      </c>
      <c r="F36" s="2368" t="s">
        <v>3071</v>
      </c>
      <c r="G36" s="2369" t="s">
        <v>3071</v>
      </c>
      <c r="H36" s="2373">
        <v>1</v>
      </c>
      <c r="I36" s="2372" t="s">
        <v>3071</v>
      </c>
      <c r="J36" s="2367" t="s">
        <v>3071</v>
      </c>
      <c r="K36" s="2368" t="s">
        <v>3071</v>
      </c>
      <c r="L36" s="2368" t="s">
        <v>3071</v>
      </c>
      <c r="M36" s="2369" t="s">
        <v>3071</v>
      </c>
      <c r="N36" s="2367" t="s">
        <v>3071</v>
      </c>
      <c r="O36" s="2372" t="s">
        <v>3071</v>
      </c>
      <c r="P36" s="2367" t="s">
        <v>3071</v>
      </c>
      <c r="Q36" s="2367" t="s">
        <v>3071</v>
      </c>
      <c r="R36" s="2367" t="s">
        <v>3071</v>
      </c>
      <c r="S36" s="238"/>
    </row>
    <row r="37" spans="1:19" ht="18.75" customHeight="1">
      <c r="A37" s="3576" t="s">
        <v>1505</v>
      </c>
      <c r="B37" s="3576"/>
      <c r="C37" s="3577"/>
      <c r="D37" s="2366">
        <v>1</v>
      </c>
      <c r="E37" s="2367" t="s">
        <v>3071</v>
      </c>
      <c r="F37" s="2368" t="s">
        <v>3071</v>
      </c>
      <c r="G37" s="2369" t="s">
        <v>3071</v>
      </c>
      <c r="H37" s="2374">
        <v>2</v>
      </c>
      <c r="I37" s="2372" t="s">
        <v>3071</v>
      </c>
      <c r="J37" s="2366">
        <v>1</v>
      </c>
      <c r="K37" s="2368" t="s">
        <v>3071</v>
      </c>
      <c r="L37" s="2368" t="s">
        <v>3071</v>
      </c>
      <c r="M37" s="2375">
        <v>1</v>
      </c>
      <c r="N37" s="2366">
        <v>2</v>
      </c>
      <c r="O37" s="2372" t="s">
        <v>3071</v>
      </c>
      <c r="P37" s="2367" t="s">
        <v>3071</v>
      </c>
      <c r="Q37" s="2383">
        <v>1</v>
      </c>
      <c r="R37" s="2367" t="s">
        <v>3071</v>
      </c>
      <c r="S37" s="238"/>
    </row>
    <row r="38" spans="1:19" ht="18.75" customHeight="1">
      <c r="A38" s="3576" t="s">
        <v>15</v>
      </c>
      <c r="B38" s="3576"/>
      <c r="C38" s="3577"/>
      <c r="D38" s="2366">
        <v>4</v>
      </c>
      <c r="E38" s="2366">
        <v>1</v>
      </c>
      <c r="F38" s="2374">
        <v>3</v>
      </c>
      <c r="G38" s="2375">
        <v>4</v>
      </c>
      <c r="H38" s="2368" t="s">
        <v>3071</v>
      </c>
      <c r="I38" s="2370">
        <v>4</v>
      </c>
      <c r="J38" s="2366">
        <v>3</v>
      </c>
      <c r="K38" s="2374">
        <v>1</v>
      </c>
      <c r="L38" s="2374">
        <v>3</v>
      </c>
      <c r="M38" s="2375">
        <v>3</v>
      </c>
      <c r="N38" s="2366">
        <v>1</v>
      </c>
      <c r="O38" s="2370">
        <v>4</v>
      </c>
      <c r="P38" s="2383">
        <v>4</v>
      </c>
      <c r="Q38" s="2367" t="s">
        <v>3071</v>
      </c>
      <c r="R38" s="2383">
        <v>3</v>
      </c>
      <c r="S38" s="238"/>
    </row>
    <row r="39" spans="1:19" ht="18.75" customHeight="1" thickBot="1">
      <c r="A39" s="3578" t="s">
        <v>1506</v>
      </c>
      <c r="B39" s="3578"/>
      <c r="C39" s="3579"/>
      <c r="D39" s="2377" t="s">
        <v>3071</v>
      </c>
      <c r="E39" s="2377" t="s">
        <v>3071</v>
      </c>
      <c r="F39" s="2378" t="s">
        <v>3071</v>
      </c>
      <c r="G39" s="2384" t="s">
        <v>3071</v>
      </c>
      <c r="H39" s="2381">
        <v>2</v>
      </c>
      <c r="I39" s="2380" t="s">
        <v>3071</v>
      </c>
      <c r="J39" s="2376">
        <v>1</v>
      </c>
      <c r="K39" s="2378" t="s">
        <v>3071</v>
      </c>
      <c r="L39" s="2378" t="s">
        <v>3071</v>
      </c>
      <c r="M39" s="2379">
        <v>3</v>
      </c>
      <c r="N39" s="2377" t="s">
        <v>3071</v>
      </c>
      <c r="O39" s="2382">
        <v>1</v>
      </c>
      <c r="P39" s="2377" t="s">
        <v>3071</v>
      </c>
      <c r="Q39" s="2377" t="s">
        <v>3071</v>
      </c>
      <c r="R39" s="2377" t="s">
        <v>3071</v>
      </c>
      <c r="S39" s="238"/>
    </row>
    <row r="40" spans="1:19" ht="15" customHeight="1">
      <c r="A40" s="1766" t="s">
        <v>3473</v>
      </c>
      <c r="B40" s="590"/>
      <c r="C40" s="590"/>
      <c r="D40" s="590"/>
      <c r="E40" s="590"/>
      <c r="F40" s="590"/>
      <c r="G40" s="590"/>
      <c r="H40" s="590"/>
      <c r="I40" s="590"/>
      <c r="J40" s="590"/>
      <c r="K40" s="590"/>
      <c r="L40" s="590"/>
      <c r="M40" s="590"/>
      <c r="N40" s="590"/>
      <c r="O40" s="590"/>
      <c r="P40" s="590"/>
      <c r="Q40" s="590"/>
      <c r="R40" s="1739" t="s">
        <v>1460</v>
      </c>
      <c r="S40" s="34"/>
    </row>
  </sheetData>
  <sheetProtection/>
  <mergeCells count="46">
    <mergeCell ref="P3:R3"/>
    <mergeCell ref="A3:C3"/>
    <mergeCell ref="D3:F3"/>
    <mergeCell ref="G3:I3"/>
    <mergeCell ref="J3:L3"/>
    <mergeCell ref="M3:O3"/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P22:R22"/>
    <mergeCell ref="A23:C23"/>
    <mergeCell ref="A16:C16"/>
    <mergeCell ref="A17:C17"/>
    <mergeCell ref="A18:C18"/>
    <mergeCell ref="A19:C19"/>
    <mergeCell ref="A20:C20"/>
    <mergeCell ref="A22:C22"/>
    <mergeCell ref="A29:C29"/>
    <mergeCell ref="D22:F22"/>
    <mergeCell ref="G22:I22"/>
    <mergeCell ref="J22:L22"/>
    <mergeCell ref="M22:O22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35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&amp;C-93-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N32" sqref="N32"/>
    </sheetView>
  </sheetViews>
  <sheetFormatPr defaultColWidth="6.625" defaultRowHeight="14.25" customHeight="1"/>
  <cols>
    <col min="1" max="1" width="17.25390625" style="719" customWidth="1"/>
    <col min="2" max="6" width="12.50390625" style="717" customWidth="1"/>
    <col min="7" max="7" width="8.50390625" style="717" customWidth="1"/>
    <col min="8" max="243" width="6.625" style="719" customWidth="1"/>
    <col min="244" max="16384" width="6.625" style="719" customWidth="1"/>
  </cols>
  <sheetData>
    <row r="1" spans="1:7" ht="17.25">
      <c r="A1" s="716" t="s">
        <v>2917</v>
      </c>
      <c r="B1" s="718"/>
      <c r="C1" s="718"/>
      <c r="D1" s="718"/>
      <c r="E1" s="718"/>
      <c r="F1" s="718"/>
      <c r="G1" s="718"/>
    </row>
    <row r="2" spans="1:7" ht="17.25">
      <c r="A2" s="1954"/>
      <c r="B2" s="718"/>
      <c r="C2" s="718"/>
      <c r="D2" s="718"/>
      <c r="E2" s="718"/>
      <c r="F2" s="718"/>
      <c r="G2" s="718"/>
    </row>
    <row r="3" spans="2:6" ht="12.75" thickBot="1">
      <c r="B3" s="720"/>
      <c r="C3" s="720"/>
      <c r="D3" s="720"/>
      <c r="E3" s="720"/>
      <c r="F3" s="720" t="s">
        <v>1518</v>
      </c>
    </row>
    <row r="4" spans="1:7" ht="24.75" customHeight="1" thickBot="1">
      <c r="A4" s="751" t="s">
        <v>1519</v>
      </c>
      <c r="B4" s="752" t="s">
        <v>173</v>
      </c>
      <c r="C4" s="753" t="s">
        <v>1520</v>
      </c>
      <c r="D4" s="753" t="s">
        <v>1414</v>
      </c>
      <c r="E4" s="754" t="s">
        <v>1488</v>
      </c>
      <c r="F4" s="754" t="s">
        <v>1415</v>
      </c>
      <c r="G4" s="719"/>
    </row>
    <row r="5" spans="1:7" ht="24.75" customHeight="1">
      <c r="A5" s="692" t="s">
        <v>1521</v>
      </c>
      <c r="B5" s="2389">
        <f>SUM(B6:B17)</f>
        <v>21</v>
      </c>
      <c r="C5" s="2389">
        <f>SUM(C6:C17)</f>
        <v>15</v>
      </c>
      <c r="D5" s="2389">
        <f>SUM(D6:D17)</f>
        <v>21</v>
      </c>
      <c r="E5" s="2389">
        <f>SUM(E6:E17)</f>
        <v>15</v>
      </c>
      <c r="F5" s="2389">
        <f>SUM(F6:F17)</f>
        <v>17</v>
      </c>
      <c r="G5" s="719"/>
    </row>
    <row r="6" spans="1:7" ht="24.75" customHeight="1">
      <c r="A6" s="755" t="s">
        <v>1522</v>
      </c>
      <c r="B6" s="2390" t="s">
        <v>3071</v>
      </c>
      <c r="C6" s="2390">
        <v>2</v>
      </c>
      <c r="D6" s="2390">
        <v>2</v>
      </c>
      <c r="E6" s="2390">
        <v>3</v>
      </c>
      <c r="F6" s="2390" t="s">
        <v>3071</v>
      </c>
      <c r="G6" s="757"/>
    </row>
    <row r="7" spans="1:7" ht="24.75" customHeight="1">
      <c r="A7" s="755" t="s">
        <v>1523</v>
      </c>
      <c r="B7" s="2390" t="s">
        <v>3071</v>
      </c>
      <c r="C7" s="2390" t="s">
        <v>3071</v>
      </c>
      <c r="D7" s="2390">
        <v>2</v>
      </c>
      <c r="E7" s="2390">
        <v>2</v>
      </c>
      <c r="F7" s="2390">
        <v>3</v>
      </c>
      <c r="G7" s="757"/>
    </row>
    <row r="8" spans="1:7" ht="24.75" customHeight="1">
      <c r="A8" s="755" t="s">
        <v>1524</v>
      </c>
      <c r="B8" s="2391" t="s">
        <v>3071</v>
      </c>
      <c r="C8" s="2390" t="s">
        <v>3071</v>
      </c>
      <c r="D8" s="2390">
        <v>6</v>
      </c>
      <c r="E8" s="2390">
        <v>1</v>
      </c>
      <c r="F8" s="2390">
        <v>1</v>
      </c>
      <c r="G8" s="757"/>
    </row>
    <row r="9" spans="1:7" ht="24.75" customHeight="1">
      <c r="A9" s="755" t="s">
        <v>1525</v>
      </c>
      <c r="B9" s="2390">
        <v>1</v>
      </c>
      <c r="C9" s="2390">
        <v>1</v>
      </c>
      <c r="D9" s="2390">
        <v>1</v>
      </c>
      <c r="E9" s="2390">
        <v>2</v>
      </c>
      <c r="F9" s="2390">
        <v>1</v>
      </c>
      <c r="G9" s="757"/>
    </row>
    <row r="10" spans="1:7" ht="24.75" customHeight="1">
      <c r="A10" s="755" t="s">
        <v>1526</v>
      </c>
      <c r="B10" s="2390">
        <v>3</v>
      </c>
      <c r="C10" s="2390">
        <v>1</v>
      </c>
      <c r="D10" s="2390">
        <v>1</v>
      </c>
      <c r="E10" s="2390">
        <v>2</v>
      </c>
      <c r="F10" s="2390">
        <v>2</v>
      </c>
      <c r="G10" s="757"/>
    </row>
    <row r="11" spans="1:7" ht="24.75" customHeight="1">
      <c r="A11" s="755" t="s">
        <v>1527</v>
      </c>
      <c r="B11" s="2390" t="s">
        <v>3072</v>
      </c>
      <c r="C11" s="2391">
        <v>3</v>
      </c>
      <c r="D11" s="2390">
        <v>3</v>
      </c>
      <c r="E11" s="2390">
        <v>1</v>
      </c>
      <c r="F11" s="2390">
        <v>1</v>
      </c>
      <c r="G11" s="757"/>
    </row>
    <row r="12" spans="1:7" ht="24.75" customHeight="1">
      <c r="A12" s="755" t="s">
        <v>1528</v>
      </c>
      <c r="B12" s="2390">
        <v>1</v>
      </c>
      <c r="C12" s="2390" t="s">
        <v>3071</v>
      </c>
      <c r="D12" s="2390" t="s">
        <v>3071</v>
      </c>
      <c r="E12" s="2390">
        <v>1</v>
      </c>
      <c r="F12" s="2390">
        <v>1</v>
      </c>
      <c r="G12" s="757"/>
    </row>
    <row r="13" spans="1:7" ht="24.75" customHeight="1">
      <c r="A13" s="755" t="s">
        <v>1529</v>
      </c>
      <c r="B13" s="2390">
        <v>2</v>
      </c>
      <c r="C13" s="2390">
        <v>1</v>
      </c>
      <c r="D13" s="2390">
        <v>2</v>
      </c>
      <c r="E13" s="2390" t="s">
        <v>3071</v>
      </c>
      <c r="F13" s="2390">
        <v>1</v>
      </c>
      <c r="G13" s="757"/>
    </row>
    <row r="14" spans="1:7" ht="24.75" customHeight="1">
      <c r="A14" s="755" t="s">
        <v>1530</v>
      </c>
      <c r="B14" s="2390">
        <v>4</v>
      </c>
      <c r="C14" s="2391">
        <v>3</v>
      </c>
      <c r="D14" s="2391">
        <v>1</v>
      </c>
      <c r="E14" s="2391" t="s">
        <v>3071</v>
      </c>
      <c r="F14" s="2391">
        <v>2</v>
      </c>
      <c r="G14" s="757"/>
    </row>
    <row r="15" spans="1:7" ht="24.75" customHeight="1">
      <c r="A15" s="755" t="s">
        <v>1531</v>
      </c>
      <c r="B15" s="2390">
        <v>6</v>
      </c>
      <c r="C15" s="2390">
        <v>1</v>
      </c>
      <c r="D15" s="2390">
        <v>1</v>
      </c>
      <c r="E15" s="2390">
        <v>1</v>
      </c>
      <c r="F15" s="2390">
        <v>2</v>
      </c>
      <c r="G15" s="757"/>
    </row>
    <row r="16" spans="1:7" ht="24.75" customHeight="1">
      <c r="A16" s="755" t="s">
        <v>1532</v>
      </c>
      <c r="B16" s="2390">
        <v>2</v>
      </c>
      <c r="C16" s="2390">
        <v>2</v>
      </c>
      <c r="D16" s="2390">
        <v>1</v>
      </c>
      <c r="E16" s="2390">
        <v>2</v>
      </c>
      <c r="F16" s="2390">
        <v>1</v>
      </c>
      <c r="G16" s="757"/>
    </row>
    <row r="17" spans="1:7" ht="24.75" customHeight="1" thickBot="1">
      <c r="A17" s="759" t="s">
        <v>1533</v>
      </c>
      <c r="B17" s="2392">
        <v>2</v>
      </c>
      <c r="C17" s="2392">
        <v>1</v>
      </c>
      <c r="D17" s="2392">
        <v>1</v>
      </c>
      <c r="E17" s="2392" t="s">
        <v>3071</v>
      </c>
      <c r="F17" s="2392">
        <v>2</v>
      </c>
      <c r="G17" s="757"/>
    </row>
    <row r="18" spans="2:7" s="761" customFormat="1" ht="12.75" thickBot="1">
      <c r="B18" s="762"/>
      <c r="C18" s="762"/>
      <c r="D18" s="762"/>
      <c r="E18" s="762"/>
      <c r="F18" s="763"/>
      <c r="G18" s="764"/>
    </row>
    <row r="19" spans="1:7" ht="24.75" customHeight="1" thickBot="1">
      <c r="A19" s="751" t="s">
        <v>1519</v>
      </c>
      <c r="B19" s="765" t="s">
        <v>1534</v>
      </c>
      <c r="C19" s="753" t="s">
        <v>1416</v>
      </c>
      <c r="D19" s="753" t="s">
        <v>1535</v>
      </c>
      <c r="E19" s="754" t="s">
        <v>1417</v>
      </c>
      <c r="F19" s="766" t="s">
        <v>1536</v>
      </c>
      <c r="G19" s="719"/>
    </row>
    <row r="20" spans="1:7" ht="24.75" customHeight="1">
      <c r="A20" s="692" t="s">
        <v>1521</v>
      </c>
      <c r="B20" s="2389">
        <f>SUM(B21:B32)</f>
        <v>18</v>
      </c>
      <c r="C20" s="2389">
        <f>SUM(C21:C32)</f>
        <v>18</v>
      </c>
      <c r="D20" s="2389">
        <f>SUM(D21:D32)</f>
        <v>13</v>
      </c>
      <c r="E20" s="2389">
        <f>SUM(E21:E32)</f>
        <v>19</v>
      </c>
      <c r="F20" s="2389">
        <f>SUM(F21:F32)</f>
        <v>13</v>
      </c>
      <c r="G20" s="719"/>
    </row>
    <row r="21" spans="1:7" ht="24.75" customHeight="1">
      <c r="A21" s="755" t="s">
        <v>1522</v>
      </c>
      <c r="B21" s="2390" t="s">
        <v>3071</v>
      </c>
      <c r="C21" s="2390">
        <v>2</v>
      </c>
      <c r="D21" s="2390">
        <v>1</v>
      </c>
      <c r="E21" s="2390">
        <v>2</v>
      </c>
      <c r="F21" s="2390">
        <v>2</v>
      </c>
      <c r="G21" s="757"/>
    </row>
    <row r="22" spans="1:7" ht="24.75" customHeight="1">
      <c r="A22" s="755" t="s">
        <v>1523</v>
      </c>
      <c r="B22" s="2390">
        <v>3</v>
      </c>
      <c r="C22" s="2390">
        <v>2</v>
      </c>
      <c r="D22" s="2390" t="s">
        <v>3071</v>
      </c>
      <c r="E22" s="2390">
        <v>3</v>
      </c>
      <c r="F22" s="2390">
        <v>3</v>
      </c>
      <c r="G22" s="757"/>
    </row>
    <row r="23" spans="1:7" ht="24.75" customHeight="1">
      <c r="A23" s="755" t="s">
        <v>1524</v>
      </c>
      <c r="B23" s="2391">
        <v>2</v>
      </c>
      <c r="C23" s="2390">
        <v>5</v>
      </c>
      <c r="D23" s="2390">
        <v>1</v>
      </c>
      <c r="E23" s="2390" t="s">
        <v>3071</v>
      </c>
      <c r="F23" s="2390" t="s">
        <v>3071</v>
      </c>
      <c r="G23" s="757"/>
    </row>
    <row r="24" spans="1:7" ht="24.75" customHeight="1">
      <c r="A24" s="755" t="s">
        <v>1525</v>
      </c>
      <c r="B24" s="2390">
        <v>1</v>
      </c>
      <c r="C24" s="2390" t="s">
        <v>3071</v>
      </c>
      <c r="D24" s="2390">
        <v>1</v>
      </c>
      <c r="E24" s="2390" t="s">
        <v>3072</v>
      </c>
      <c r="F24" s="2390">
        <v>2</v>
      </c>
      <c r="G24" s="757"/>
    </row>
    <row r="25" spans="1:7" ht="24.75" customHeight="1">
      <c r="A25" s="755" t="s">
        <v>1526</v>
      </c>
      <c r="B25" s="2390">
        <v>2</v>
      </c>
      <c r="C25" s="2390" t="s">
        <v>3071</v>
      </c>
      <c r="D25" s="2390">
        <v>1</v>
      </c>
      <c r="E25" s="2390">
        <v>3</v>
      </c>
      <c r="F25" s="2390" t="s">
        <v>3071</v>
      </c>
      <c r="G25" s="757"/>
    </row>
    <row r="26" spans="1:7" ht="24.75" customHeight="1">
      <c r="A26" s="755" t="s">
        <v>1527</v>
      </c>
      <c r="B26" s="2390" t="s">
        <v>3072</v>
      </c>
      <c r="C26" s="2391" t="s">
        <v>3071</v>
      </c>
      <c r="D26" s="2390" t="s">
        <v>3071</v>
      </c>
      <c r="E26" s="2390">
        <v>2</v>
      </c>
      <c r="F26" s="2390" t="s">
        <v>3071</v>
      </c>
      <c r="G26" s="757"/>
    </row>
    <row r="27" spans="1:7" ht="24.75" customHeight="1">
      <c r="A27" s="755" t="s">
        <v>1528</v>
      </c>
      <c r="B27" s="2390">
        <v>3</v>
      </c>
      <c r="C27" s="2390" t="s">
        <v>3071</v>
      </c>
      <c r="D27" s="2390">
        <v>1</v>
      </c>
      <c r="E27" s="2390">
        <v>5</v>
      </c>
      <c r="F27" s="2390">
        <v>1</v>
      </c>
      <c r="G27" s="757"/>
    </row>
    <row r="28" spans="1:7" ht="24.75" customHeight="1">
      <c r="A28" s="755" t="s">
        <v>1529</v>
      </c>
      <c r="B28" s="2390">
        <v>2</v>
      </c>
      <c r="C28" s="2390">
        <v>5</v>
      </c>
      <c r="D28" s="2390">
        <v>2</v>
      </c>
      <c r="E28" s="2390">
        <v>1</v>
      </c>
      <c r="F28" s="2390" t="s">
        <v>3071</v>
      </c>
      <c r="G28" s="757"/>
    </row>
    <row r="29" spans="1:7" ht="24.75" customHeight="1">
      <c r="A29" s="755" t="s">
        <v>1530</v>
      </c>
      <c r="B29" s="2390">
        <v>2</v>
      </c>
      <c r="C29" s="2391">
        <v>1</v>
      </c>
      <c r="D29" s="2391">
        <v>2</v>
      </c>
      <c r="E29" s="2391">
        <v>1</v>
      </c>
      <c r="F29" s="2390">
        <v>2</v>
      </c>
      <c r="G29" s="757"/>
    </row>
    <row r="30" spans="1:7" ht="24.75" customHeight="1">
      <c r="A30" s="755" t="s">
        <v>1531</v>
      </c>
      <c r="B30" s="2390">
        <v>2</v>
      </c>
      <c r="C30" s="2390">
        <v>2</v>
      </c>
      <c r="D30" s="2390">
        <v>1</v>
      </c>
      <c r="E30" s="2390" t="s">
        <v>3071</v>
      </c>
      <c r="F30" s="2390" t="s">
        <v>3072</v>
      </c>
      <c r="G30" s="757"/>
    </row>
    <row r="31" spans="1:7" ht="24.75" customHeight="1">
      <c r="A31" s="755" t="s">
        <v>1532</v>
      </c>
      <c r="B31" s="2390">
        <v>1</v>
      </c>
      <c r="C31" s="2390">
        <v>1</v>
      </c>
      <c r="D31" s="2390">
        <v>2</v>
      </c>
      <c r="E31" s="2390">
        <v>1</v>
      </c>
      <c r="F31" s="2390">
        <v>1</v>
      </c>
      <c r="G31" s="757"/>
    </row>
    <row r="32" spans="1:7" ht="24.75" customHeight="1" thickBot="1">
      <c r="A32" s="759" t="s">
        <v>1533</v>
      </c>
      <c r="B32" s="2392" t="s">
        <v>3071</v>
      </c>
      <c r="C32" s="2392" t="s">
        <v>3071</v>
      </c>
      <c r="D32" s="2392">
        <v>1</v>
      </c>
      <c r="E32" s="2392">
        <v>1</v>
      </c>
      <c r="F32" s="2393">
        <v>2</v>
      </c>
      <c r="G32" s="757"/>
    </row>
    <row r="33" spans="1:6" ht="18" customHeight="1">
      <c r="A33" s="719" t="s">
        <v>3053</v>
      </c>
      <c r="B33" s="758"/>
      <c r="C33" s="758"/>
      <c r="D33" s="758"/>
      <c r="E33" s="758"/>
      <c r="F33" s="2394" t="s">
        <v>1460</v>
      </c>
    </row>
    <row r="34" ht="12">
      <c r="H34" s="717"/>
    </row>
    <row r="35" ht="12">
      <c r="H35" s="717"/>
    </row>
    <row r="36" ht="12">
      <c r="H36" s="717"/>
    </row>
    <row r="37" ht="12">
      <c r="H37" s="7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&amp;C-94-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I40" sqref="I40"/>
    </sheetView>
  </sheetViews>
  <sheetFormatPr defaultColWidth="6.625" defaultRowHeight="14.25" customHeight="1"/>
  <cols>
    <col min="1" max="1" width="4.875" style="717" customWidth="1"/>
    <col min="2" max="2" width="17.25390625" style="719" customWidth="1"/>
    <col min="3" max="7" width="12.50390625" style="717" customWidth="1"/>
    <col min="8" max="8" width="8.50390625" style="717" customWidth="1"/>
    <col min="9" max="244" width="6.625" style="719" customWidth="1"/>
    <col min="245" max="16384" width="6.625" style="719" customWidth="1"/>
  </cols>
  <sheetData>
    <row r="1" spans="1:8" ht="17.25">
      <c r="A1" s="768"/>
      <c r="B1" s="716" t="s">
        <v>2918</v>
      </c>
      <c r="C1" s="767"/>
      <c r="D1" s="767"/>
      <c r="E1" s="767"/>
      <c r="F1" s="767"/>
      <c r="G1" s="767"/>
      <c r="H1" s="768"/>
    </row>
    <row r="2" spans="1:8" ht="17.25">
      <c r="A2" s="768"/>
      <c r="B2" s="1954"/>
      <c r="C2" s="767"/>
      <c r="D2" s="767"/>
      <c r="E2" s="767"/>
      <c r="F2" s="767"/>
      <c r="G2" s="767"/>
      <c r="H2" s="768"/>
    </row>
    <row r="3" spans="2:7" ht="19.5" customHeight="1" thickBot="1">
      <c r="B3" s="769"/>
      <c r="C3" s="768"/>
      <c r="D3" s="758"/>
      <c r="E3" s="758"/>
      <c r="F3" s="758"/>
      <c r="G3" s="2395" t="s">
        <v>1537</v>
      </c>
    </row>
    <row r="4" spans="1:8" ht="24.75" customHeight="1" thickBot="1">
      <c r="A4" s="719"/>
      <c r="B4" s="2032" t="s">
        <v>1519</v>
      </c>
      <c r="C4" s="752" t="s">
        <v>173</v>
      </c>
      <c r="D4" s="753" t="s">
        <v>1487</v>
      </c>
      <c r="E4" s="753" t="s">
        <v>1414</v>
      </c>
      <c r="F4" s="754" t="s">
        <v>1488</v>
      </c>
      <c r="G4" s="754" t="s">
        <v>1415</v>
      </c>
      <c r="H4" s="719"/>
    </row>
    <row r="5" spans="1:8" ht="24.75" customHeight="1">
      <c r="A5" s="719"/>
      <c r="B5" s="2396" t="s">
        <v>1521</v>
      </c>
      <c r="C5" s="2397">
        <f>SUM(C6:C16)</f>
        <v>1294</v>
      </c>
      <c r="D5" s="2397">
        <f>SUM(D6:D16)</f>
        <v>1983</v>
      </c>
      <c r="E5" s="2397">
        <f>SUM(E6:E16)</f>
        <v>1993</v>
      </c>
      <c r="F5" s="2397">
        <f>SUM(F6:F16)</f>
        <v>2076</v>
      </c>
      <c r="G5" s="2397">
        <f>SUM(G6:G16)</f>
        <v>2088</v>
      </c>
      <c r="H5" s="719"/>
    </row>
    <row r="6" spans="1:8" ht="24.75" customHeight="1">
      <c r="A6" s="1962"/>
      <c r="B6" s="2033" t="s">
        <v>1538</v>
      </c>
      <c r="C6" s="2391">
        <v>4</v>
      </c>
      <c r="D6" s="2390">
        <v>6</v>
      </c>
      <c r="E6" s="2390">
        <v>4</v>
      </c>
      <c r="F6" s="2390">
        <v>4</v>
      </c>
      <c r="G6" s="2390">
        <v>2</v>
      </c>
      <c r="H6" s="757"/>
    </row>
    <row r="7" spans="1:8" ht="24.75" customHeight="1">
      <c r="A7" s="1962"/>
      <c r="B7" s="2033" t="s">
        <v>1539</v>
      </c>
      <c r="C7" s="2391" t="s">
        <v>3071</v>
      </c>
      <c r="D7" s="2390" t="s">
        <v>3071</v>
      </c>
      <c r="E7" s="2390">
        <v>2</v>
      </c>
      <c r="F7" s="2390" t="s">
        <v>3071</v>
      </c>
      <c r="G7" s="2390" t="s">
        <v>3071</v>
      </c>
      <c r="H7" s="757"/>
    </row>
    <row r="8" spans="1:8" ht="24.75" customHeight="1">
      <c r="A8" s="1962"/>
      <c r="B8" s="2033" t="s">
        <v>1540</v>
      </c>
      <c r="C8" s="2391">
        <v>5</v>
      </c>
      <c r="D8" s="2390">
        <v>2</v>
      </c>
      <c r="E8" s="2390">
        <v>8</v>
      </c>
      <c r="F8" s="2390">
        <v>1</v>
      </c>
      <c r="G8" s="2390">
        <v>3</v>
      </c>
      <c r="H8" s="757"/>
    </row>
    <row r="9" spans="1:8" ht="24.75" customHeight="1">
      <c r="A9" s="1962"/>
      <c r="B9" s="2033" t="s">
        <v>1541</v>
      </c>
      <c r="C9" s="2390">
        <v>218</v>
      </c>
      <c r="D9" s="2390">
        <v>310</v>
      </c>
      <c r="E9" s="2390">
        <v>342</v>
      </c>
      <c r="F9" s="2390">
        <v>289</v>
      </c>
      <c r="G9" s="2390">
        <v>307</v>
      </c>
      <c r="H9" s="757"/>
    </row>
    <row r="10" spans="1:8" ht="24.75" customHeight="1">
      <c r="A10" s="1962"/>
      <c r="B10" s="2033" t="s">
        <v>1542</v>
      </c>
      <c r="C10" s="2390">
        <v>18</v>
      </c>
      <c r="D10" s="2390">
        <v>24</v>
      </c>
      <c r="E10" s="2390">
        <v>28</v>
      </c>
      <c r="F10" s="2390">
        <v>22</v>
      </c>
      <c r="G10" s="2390">
        <v>27</v>
      </c>
      <c r="H10" s="757"/>
    </row>
    <row r="11" spans="1:8" ht="24.75" customHeight="1">
      <c r="A11" s="1962"/>
      <c r="B11" s="2033" t="s">
        <v>1543</v>
      </c>
      <c r="C11" s="2390">
        <v>13</v>
      </c>
      <c r="D11" s="2390">
        <v>18</v>
      </c>
      <c r="E11" s="2390">
        <v>18</v>
      </c>
      <c r="F11" s="2390">
        <v>21</v>
      </c>
      <c r="G11" s="2390">
        <v>20</v>
      </c>
      <c r="H11" s="757"/>
    </row>
    <row r="12" spans="1:8" ht="24.75" customHeight="1">
      <c r="A12" s="1962"/>
      <c r="B12" s="2033" t="s">
        <v>1544</v>
      </c>
      <c r="C12" s="2390">
        <v>179</v>
      </c>
      <c r="D12" s="2390">
        <v>238</v>
      </c>
      <c r="E12" s="2390">
        <v>261</v>
      </c>
      <c r="F12" s="2390">
        <v>285</v>
      </c>
      <c r="G12" s="2390">
        <v>303</v>
      </c>
      <c r="H12" s="757"/>
    </row>
    <row r="13" spans="1:8" ht="24.75" customHeight="1">
      <c r="A13" s="1962"/>
      <c r="B13" s="2033" t="s">
        <v>1545</v>
      </c>
      <c r="C13" s="2390">
        <v>12</v>
      </c>
      <c r="D13" s="2390">
        <v>16</v>
      </c>
      <c r="E13" s="2390">
        <v>7</v>
      </c>
      <c r="F13" s="2390">
        <v>10</v>
      </c>
      <c r="G13" s="2390">
        <v>7</v>
      </c>
      <c r="H13" s="757"/>
    </row>
    <row r="14" spans="1:8" ht="24.75" customHeight="1">
      <c r="A14" s="1962"/>
      <c r="B14" s="2033" t="s">
        <v>1546</v>
      </c>
      <c r="C14" s="2390">
        <v>19</v>
      </c>
      <c r="D14" s="2390">
        <v>15</v>
      </c>
      <c r="E14" s="2390">
        <v>13</v>
      </c>
      <c r="F14" s="2390">
        <v>19</v>
      </c>
      <c r="G14" s="2390">
        <v>12</v>
      </c>
      <c r="H14" s="757"/>
    </row>
    <row r="15" spans="1:8" ht="24.75" customHeight="1">
      <c r="A15" s="1962"/>
      <c r="B15" s="2033" t="s">
        <v>1547</v>
      </c>
      <c r="C15" s="2391">
        <v>644</v>
      </c>
      <c r="D15" s="2391">
        <v>1040</v>
      </c>
      <c r="E15" s="2391">
        <v>1026</v>
      </c>
      <c r="F15" s="2391">
        <v>1116</v>
      </c>
      <c r="G15" s="2391">
        <v>1125</v>
      </c>
      <c r="H15" s="757"/>
    </row>
    <row r="16" spans="1:8" ht="24.75" customHeight="1" thickBot="1">
      <c r="A16" s="1962"/>
      <c r="B16" s="2034" t="s">
        <v>1548</v>
      </c>
      <c r="C16" s="2392">
        <v>182</v>
      </c>
      <c r="D16" s="2392">
        <v>314</v>
      </c>
      <c r="E16" s="2392">
        <v>284</v>
      </c>
      <c r="F16" s="2392">
        <v>309</v>
      </c>
      <c r="G16" s="2392">
        <v>282</v>
      </c>
      <c r="H16" s="757"/>
    </row>
    <row r="17" spans="1:8" ht="19.5" customHeight="1">
      <c r="A17" s="1962"/>
      <c r="B17" s="1955"/>
      <c r="C17" s="1956"/>
      <c r="D17" s="1956"/>
      <c r="E17" s="1956"/>
      <c r="F17" s="1956"/>
      <c r="G17" s="1956"/>
      <c r="H17" s="1962"/>
    </row>
    <row r="18" spans="2:7" ht="19.5" customHeight="1" thickBot="1">
      <c r="B18" s="769"/>
      <c r="C18" s="768"/>
      <c r="D18" s="758"/>
      <c r="E18" s="758"/>
      <c r="F18" s="758"/>
      <c r="G18" s="758"/>
    </row>
    <row r="19" spans="1:8" ht="24.75" customHeight="1" thickBot="1">
      <c r="A19" s="719"/>
      <c r="B19" s="2032" t="s">
        <v>1519</v>
      </c>
      <c r="C19" s="765" t="s">
        <v>1534</v>
      </c>
      <c r="D19" s="753" t="s">
        <v>1332</v>
      </c>
      <c r="E19" s="753" t="s">
        <v>1535</v>
      </c>
      <c r="F19" s="754" t="s">
        <v>1417</v>
      </c>
      <c r="G19" s="766" t="s">
        <v>1536</v>
      </c>
      <c r="H19" s="719"/>
    </row>
    <row r="20" spans="1:8" ht="24.75" customHeight="1">
      <c r="A20" s="719"/>
      <c r="B20" s="2396" t="s">
        <v>1521</v>
      </c>
      <c r="C20" s="2397">
        <f>SUM(C21:C31)</f>
        <v>2193</v>
      </c>
      <c r="D20" s="2397">
        <f>SUM(D21:D31)</f>
        <v>2020</v>
      </c>
      <c r="E20" s="2397">
        <f>SUM(E21:E31)</f>
        <v>2096</v>
      </c>
      <c r="F20" s="2397">
        <f>SUM(F21:F31)</f>
        <v>2170</v>
      </c>
      <c r="G20" s="2389">
        <f>SUM(G21:G31)</f>
        <v>2341</v>
      </c>
      <c r="H20" s="719"/>
    </row>
    <row r="21" spans="1:8" ht="24.75" customHeight="1">
      <c r="A21" s="1962"/>
      <c r="B21" s="2033" t="s">
        <v>1549</v>
      </c>
      <c r="C21" s="2391">
        <v>1</v>
      </c>
      <c r="D21" s="2390">
        <v>2</v>
      </c>
      <c r="E21" s="2390">
        <v>7</v>
      </c>
      <c r="F21" s="2390">
        <v>3</v>
      </c>
      <c r="G21" s="2390">
        <v>2</v>
      </c>
      <c r="H21" s="757"/>
    </row>
    <row r="22" spans="1:8" ht="24.75" customHeight="1">
      <c r="A22" s="1962"/>
      <c r="B22" s="2033" t="s">
        <v>1550</v>
      </c>
      <c r="C22" s="2391" t="s">
        <v>3071</v>
      </c>
      <c r="D22" s="2390" t="s">
        <v>3071</v>
      </c>
      <c r="E22" s="2390" t="s">
        <v>3071</v>
      </c>
      <c r="F22" s="2390" t="s">
        <v>3071</v>
      </c>
      <c r="G22" s="2390" t="s">
        <v>3071</v>
      </c>
      <c r="H22" s="757"/>
    </row>
    <row r="23" spans="1:8" ht="24.75" customHeight="1">
      <c r="A23" s="1962"/>
      <c r="B23" s="2033" t="s">
        <v>1551</v>
      </c>
      <c r="C23" s="2391">
        <v>3</v>
      </c>
      <c r="D23" s="2390">
        <v>5</v>
      </c>
      <c r="E23" s="2390">
        <v>3</v>
      </c>
      <c r="F23" s="2390">
        <v>1</v>
      </c>
      <c r="G23" s="2390">
        <v>6</v>
      </c>
      <c r="H23" s="757"/>
    </row>
    <row r="24" spans="1:8" ht="24.75" customHeight="1">
      <c r="A24" s="1962"/>
      <c r="B24" s="2033" t="s">
        <v>1552</v>
      </c>
      <c r="C24" s="2390">
        <v>272</v>
      </c>
      <c r="D24" s="2390">
        <v>257</v>
      </c>
      <c r="E24" s="2390">
        <v>246</v>
      </c>
      <c r="F24" s="2390">
        <v>249</v>
      </c>
      <c r="G24" s="2390">
        <v>284</v>
      </c>
      <c r="H24" s="757"/>
    </row>
    <row r="25" spans="1:8" ht="24.75" customHeight="1">
      <c r="A25" s="1962"/>
      <c r="B25" s="2033" t="s">
        <v>1553</v>
      </c>
      <c r="C25" s="2390">
        <v>30</v>
      </c>
      <c r="D25" s="2390">
        <v>29</v>
      </c>
      <c r="E25" s="2390">
        <v>23</v>
      </c>
      <c r="F25" s="2390">
        <v>20</v>
      </c>
      <c r="G25" s="2390">
        <v>14</v>
      </c>
      <c r="H25" s="757"/>
    </row>
    <row r="26" spans="1:8" ht="24.75" customHeight="1">
      <c r="A26" s="1962"/>
      <c r="B26" s="2033" t="s">
        <v>1554</v>
      </c>
      <c r="C26" s="2390">
        <v>12</v>
      </c>
      <c r="D26" s="2390">
        <v>26</v>
      </c>
      <c r="E26" s="2390">
        <v>24</v>
      </c>
      <c r="F26" s="2390">
        <v>24</v>
      </c>
      <c r="G26" s="2390">
        <v>19</v>
      </c>
      <c r="H26" s="757"/>
    </row>
    <row r="27" spans="1:8" ht="24.75" customHeight="1">
      <c r="A27" s="1962"/>
      <c r="B27" s="2033" t="s">
        <v>1555</v>
      </c>
      <c r="C27" s="2390">
        <v>368</v>
      </c>
      <c r="D27" s="2390">
        <v>310</v>
      </c>
      <c r="E27" s="2390">
        <v>327</v>
      </c>
      <c r="F27" s="2390">
        <v>331</v>
      </c>
      <c r="G27" s="2390">
        <v>389</v>
      </c>
      <c r="H27" s="757"/>
    </row>
    <row r="28" spans="1:8" ht="24.75" customHeight="1">
      <c r="A28" s="1962"/>
      <c r="B28" s="2033" t="s">
        <v>1556</v>
      </c>
      <c r="C28" s="2390">
        <v>11</v>
      </c>
      <c r="D28" s="2390">
        <v>4</v>
      </c>
      <c r="E28" s="2390">
        <v>8</v>
      </c>
      <c r="F28" s="2390">
        <v>9</v>
      </c>
      <c r="G28" s="2390">
        <v>6</v>
      </c>
      <c r="H28" s="757"/>
    </row>
    <row r="29" spans="1:8" ht="24.75" customHeight="1">
      <c r="A29" s="1962"/>
      <c r="B29" s="2033" t="s">
        <v>1557</v>
      </c>
      <c r="C29" s="2390">
        <v>8</v>
      </c>
      <c r="D29" s="2390">
        <v>26</v>
      </c>
      <c r="E29" s="2390">
        <v>21</v>
      </c>
      <c r="F29" s="2390">
        <v>29</v>
      </c>
      <c r="G29" s="2390">
        <v>19</v>
      </c>
      <c r="H29" s="757"/>
    </row>
    <row r="30" spans="1:8" ht="24.75" customHeight="1">
      <c r="A30" s="1962"/>
      <c r="B30" s="2033" t="s">
        <v>1558</v>
      </c>
      <c r="C30" s="2391">
        <v>1191</v>
      </c>
      <c r="D30" s="2391">
        <v>1107</v>
      </c>
      <c r="E30" s="2391">
        <v>1187</v>
      </c>
      <c r="F30" s="2391">
        <v>1241</v>
      </c>
      <c r="G30" s="2390">
        <v>1347</v>
      </c>
      <c r="H30" s="757"/>
    </row>
    <row r="31" spans="1:8" ht="24.75" customHeight="1" thickBot="1">
      <c r="A31" s="1962"/>
      <c r="B31" s="2034" t="s">
        <v>1559</v>
      </c>
      <c r="C31" s="2392">
        <v>297</v>
      </c>
      <c r="D31" s="2392">
        <v>254</v>
      </c>
      <c r="E31" s="2392">
        <v>250</v>
      </c>
      <c r="F31" s="2392">
        <v>263</v>
      </c>
      <c r="G31" s="2393">
        <v>255</v>
      </c>
      <c r="H31" s="757"/>
    </row>
    <row r="32" ht="15" customHeight="1">
      <c r="G32" s="720" t="s">
        <v>1560</v>
      </c>
    </row>
    <row r="33" ht="12">
      <c r="I33" s="717"/>
    </row>
    <row r="34" ht="12">
      <c r="I34" s="717"/>
    </row>
    <row r="35" ht="12">
      <c r="I35" s="717"/>
    </row>
    <row r="36" ht="12">
      <c r="I36" s="71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&amp;C-95-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B1:K30"/>
  <sheetViews>
    <sheetView showGridLines="0" zoomScalePageLayoutView="0" workbookViewId="0" topLeftCell="A13">
      <selection activeCell="H4" sqref="H4"/>
    </sheetView>
  </sheetViews>
  <sheetFormatPr defaultColWidth="8.375" defaultRowHeight="17.25" customHeight="1"/>
  <cols>
    <col min="1" max="1" width="8.00390625" style="3" customWidth="1"/>
    <col min="2" max="2" width="12.125" style="34" customWidth="1"/>
    <col min="3" max="3" width="8.00390625" style="34" customWidth="1"/>
    <col min="4" max="4" width="7.875" style="34" customWidth="1"/>
    <col min="5" max="5" width="17.25390625" style="34" customWidth="1"/>
    <col min="6" max="6" width="7.875" style="34" customWidth="1"/>
    <col min="7" max="7" width="7.875" style="3" customWidth="1"/>
    <col min="8" max="8" width="8.50390625" style="3" customWidth="1"/>
    <col min="9" max="10" width="8.00390625" style="3" customWidth="1"/>
    <col min="11" max="11" width="5.25390625" style="3" customWidth="1"/>
    <col min="12" max="16384" width="8.375" style="3" customWidth="1"/>
  </cols>
  <sheetData>
    <row r="1" spans="2:7" ht="17.25" customHeight="1">
      <c r="B1" s="1" t="s">
        <v>2919</v>
      </c>
      <c r="C1" s="37"/>
      <c r="D1" s="37"/>
      <c r="E1" s="37"/>
      <c r="F1" s="37"/>
      <c r="G1" s="37"/>
    </row>
    <row r="2" spans="2:7" ht="17.25" customHeight="1">
      <c r="B2" s="1"/>
      <c r="C2" s="37"/>
      <c r="D2" s="37"/>
      <c r="E2" s="37"/>
      <c r="F2" s="37"/>
      <c r="G2" s="37"/>
    </row>
    <row r="3" spans="2:7" ht="17.25" customHeight="1">
      <c r="B3" s="1"/>
      <c r="C3" s="37"/>
      <c r="D3" s="37"/>
      <c r="E3" s="37"/>
      <c r="F3" s="37"/>
      <c r="G3" s="37"/>
    </row>
    <row r="4" spans="3:11" ht="14.25" thickBot="1">
      <c r="C4" s="6"/>
      <c r="D4" s="6"/>
      <c r="E4" s="6"/>
      <c r="F4" s="6"/>
      <c r="G4" s="38"/>
      <c r="H4" s="2398" t="s">
        <v>1561</v>
      </c>
      <c r="K4" s="31"/>
    </row>
    <row r="5" spans="2:8" ht="30" customHeight="1" thickBot="1">
      <c r="B5" s="2572" t="s">
        <v>1519</v>
      </c>
      <c r="C5" s="2572"/>
      <c r="D5" s="2572"/>
      <c r="E5" s="2999"/>
      <c r="F5" s="3613" t="s">
        <v>1562</v>
      </c>
      <c r="G5" s="2887"/>
      <c r="H5" s="2887"/>
    </row>
    <row r="6" spans="2:8" ht="30" customHeight="1">
      <c r="B6" s="3614" t="s">
        <v>1563</v>
      </c>
      <c r="C6" s="2583"/>
      <c r="D6" s="2583"/>
      <c r="E6" s="3615"/>
      <c r="F6" s="3616" t="s">
        <v>3054</v>
      </c>
      <c r="G6" s="3617"/>
      <c r="H6" s="3617"/>
    </row>
    <row r="7" spans="2:8" ht="30" customHeight="1">
      <c r="B7" s="3599" t="s">
        <v>1564</v>
      </c>
      <c r="C7" s="3603" t="s">
        <v>1565</v>
      </c>
      <c r="D7" s="3603"/>
      <c r="E7" s="3604"/>
      <c r="F7" s="3605" t="s">
        <v>1566</v>
      </c>
      <c r="G7" s="3606"/>
      <c r="H7" s="3606"/>
    </row>
    <row r="8" spans="2:8" ht="30" customHeight="1">
      <c r="B8" s="3600"/>
      <c r="C8" s="3603" t="s">
        <v>1567</v>
      </c>
      <c r="D8" s="3603"/>
      <c r="E8" s="3604"/>
      <c r="F8" s="3605" t="s">
        <v>1568</v>
      </c>
      <c r="G8" s="3606"/>
      <c r="H8" s="3606"/>
    </row>
    <row r="9" spans="2:8" ht="30" customHeight="1">
      <c r="B9" s="3600"/>
      <c r="C9" s="3603" t="s">
        <v>1569</v>
      </c>
      <c r="D9" s="3603"/>
      <c r="E9" s="3604"/>
      <c r="F9" s="3605" t="s">
        <v>1570</v>
      </c>
      <c r="G9" s="3606"/>
      <c r="H9" s="3606"/>
    </row>
    <row r="10" spans="2:8" ht="30" customHeight="1">
      <c r="B10" s="3600"/>
      <c r="C10" s="3603" t="s">
        <v>1571</v>
      </c>
      <c r="D10" s="3603"/>
      <c r="E10" s="3604"/>
      <c r="F10" s="3605" t="s">
        <v>1572</v>
      </c>
      <c r="G10" s="3606"/>
      <c r="H10" s="3606"/>
    </row>
    <row r="11" spans="2:8" ht="30" customHeight="1">
      <c r="B11" s="3600"/>
      <c r="C11" s="3603" t="s">
        <v>1573</v>
      </c>
      <c r="D11" s="3603"/>
      <c r="E11" s="3604"/>
      <c r="F11" s="3605" t="s">
        <v>1574</v>
      </c>
      <c r="G11" s="3606"/>
      <c r="H11" s="3606"/>
    </row>
    <row r="12" spans="2:8" ht="30" customHeight="1">
      <c r="B12" s="3600"/>
      <c r="C12" s="3603" t="s">
        <v>1575</v>
      </c>
      <c r="D12" s="3603"/>
      <c r="E12" s="3604"/>
      <c r="F12" s="3605" t="s">
        <v>1576</v>
      </c>
      <c r="G12" s="3606"/>
      <c r="H12" s="3606"/>
    </row>
    <row r="13" spans="2:8" ht="30" customHeight="1">
      <c r="B13" s="3600"/>
      <c r="C13" s="3603" t="s">
        <v>1577</v>
      </c>
      <c r="D13" s="3603"/>
      <c r="E13" s="3604"/>
      <c r="F13" s="3605" t="s">
        <v>1578</v>
      </c>
      <c r="G13" s="3606"/>
      <c r="H13" s="3606"/>
    </row>
    <row r="14" spans="2:8" ht="30" customHeight="1">
      <c r="B14" s="3600"/>
      <c r="C14" s="3603" t="s">
        <v>1579</v>
      </c>
      <c r="D14" s="3603"/>
      <c r="E14" s="3604"/>
      <c r="F14" s="3605" t="s">
        <v>1568</v>
      </c>
      <c r="G14" s="3606"/>
      <c r="H14" s="3606"/>
    </row>
    <row r="15" spans="2:8" ht="30" customHeight="1">
      <c r="B15" s="3599" t="s">
        <v>1581</v>
      </c>
      <c r="C15" s="3602" t="s">
        <v>1582</v>
      </c>
      <c r="D15" s="3603"/>
      <c r="E15" s="3604"/>
      <c r="F15" s="3605" t="s">
        <v>1583</v>
      </c>
      <c r="G15" s="3606"/>
      <c r="H15" s="3606"/>
    </row>
    <row r="16" spans="2:8" ht="30" customHeight="1">
      <c r="B16" s="3600"/>
      <c r="C16" s="3603" t="s">
        <v>1584</v>
      </c>
      <c r="D16" s="3603"/>
      <c r="E16" s="3604"/>
      <c r="F16" s="3605" t="s">
        <v>1585</v>
      </c>
      <c r="G16" s="3606"/>
      <c r="H16" s="3606"/>
    </row>
    <row r="17" spans="2:8" ht="30" customHeight="1">
      <c r="B17" s="3600"/>
      <c r="C17" s="3607" t="s">
        <v>1586</v>
      </c>
      <c r="D17" s="3608"/>
      <c r="E17" s="3609"/>
      <c r="F17" s="3605" t="s">
        <v>1587</v>
      </c>
      <c r="G17" s="3606"/>
      <c r="H17" s="3606"/>
    </row>
    <row r="18" spans="2:8" ht="30" customHeight="1">
      <c r="B18" s="3600"/>
      <c r="C18" s="3603" t="s">
        <v>1588</v>
      </c>
      <c r="D18" s="3603"/>
      <c r="E18" s="3604"/>
      <c r="F18" s="3605" t="s">
        <v>3288</v>
      </c>
      <c r="G18" s="3606"/>
      <c r="H18" s="3606"/>
    </row>
    <row r="19" spans="2:8" ht="30" customHeight="1">
      <c r="B19" s="3600"/>
      <c r="C19" s="3603" t="s">
        <v>1589</v>
      </c>
      <c r="D19" s="3603"/>
      <c r="E19" s="3604"/>
      <c r="F19" s="3605" t="s">
        <v>1587</v>
      </c>
      <c r="G19" s="3606"/>
      <c r="H19" s="3606"/>
    </row>
    <row r="20" spans="2:8" ht="30" customHeight="1">
      <c r="B20" s="3600"/>
      <c r="C20" s="3603" t="s">
        <v>1590</v>
      </c>
      <c r="D20" s="3603"/>
      <c r="E20" s="3604"/>
      <c r="F20" s="3605" t="s">
        <v>1587</v>
      </c>
      <c r="G20" s="3606"/>
      <c r="H20" s="3606"/>
    </row>
    <row r="21" spans="2:8" ht="30" customHeight="1" thickBot="1">
      <c r="B21" s="3601"/>
      <c r="C21" s="2913" t="s">
        <v>1580</v>
      </c>
      <c r="D21" s="2913"/>
      <c r="E21" s="3610"/>
      <c r="F21" s="3611" t="s">
        <v>3289</v>
      </c>
      <c r="G21" s="3612"/>
      <c r="H21" s="3612"/>
    </row>
    <row r="22" spans="2:8" ht="13.5">
      <c r="B22" s="34" t="s">
        <v>3371</v>
      </c>
      <c r="C22" s="336"/>
      <c r="D22" s="336"/>
      <c r="E22" s="336"/>
      <c r="F22" s="336"/>
      <c r="G22" s="294"/>
      <c r="H22" s="105"/>
    </row>
    <row r="23" spans="2:8" s="614" customFormat="1" ht="13.5">
      <c r="B23" s="630"/>
      <c r="C23" s="771"/>
      <c r="D23" s="771"/>
      <c r="E23" s="771"/>
      <c r="F23" s="771"/>
      <c r="G23" s="771"/>
      <c r="H23" s="2035" t="s">
        <v>2541</v>
      </c>
    </row>
    <row r="24" spans="2:7" ht="12">
      <c r="B24" s="199"/>
      <c r="C24" s="336"/>
      <c r="D24" s="336"/>
      <c r="E24" s="336"/>
      <c r="F24" s="336"/>
      <c r="G24" s="336"/>
    </row>
    <row r="25" spans="2:7" ht="13.5">
      <c r="B25" s="41"/>
      <c r="E25" s="35"/>
      <c r="G25" s="34"/>
    </row>
    <row r="26" spans="4:8" ht="12">
      <c r="D26" s="3"/>
      <c r="E26" s="3"/>
      <c r="H26" s="34"/>
    </row>
    <row r="27" spans="4:8" ht="12">
      <c r="D27" s="3"/>
      <c r="E27" s="3"/>
      <c r="H27" s="34"/>
    </row>
    <row r="28" spans="3:6" ht="12">
      <c r="C28" s="3"/>
      <c r="D28" s="3"/>
      <c r="F28" s="3"/>
    </row>
    <row r="29" spans="3:6" ht="12">
      <c r="C29" s="3"/>
      <c r="D29" s="3"/>
      <c r="F29" s="3"/>
    </row>
    <row r="30" spans="3:6" ht="12">
      <c r="C30" s="3"/>
      <c r="D30" s="3"/>
      <c r="F30" s="3"/>
    </row>
  </sheetData>
  <sheetProtection/>
  <mergeCells count="36">
    <mergeCell ref="B5:E5"/>
    <mergeCell ref="F5:H5"/>
    <mergeCell ref="B6:E6"/>
    <mergeCell ref="F6:H6"/>
    <mergeCell ref="B7:B14"/>
    <mergeCell ref="C7:E7"/>
    <mergeCell ref="F7:H7"/>
    <mergeCell ref="C8:E8"/>
    <mergeCell ref="F8:H8"/>
    <mergeCell ref="C9:E9"/>
    <mergeCell ref="F9:H9"/>
    <mergeCell ref="C10:E10"/>
    <mergeCell ref="F10:H10"/>
    <mergeCell ref="C11:E11"/>
    <mergeCell ref="F11:H11"/>
    <mergeCell ref="C13:E13"/>
    <mergeCell ref="F13:H13"/>
    <mergeCell ref="C14:E14"/>
    <mergeCell ref="F14:H14"/>
    <mergeCell ref="C12:E12"/>
    <mergeCell ref="F12:H12"/>
    <mergeCell ref="B15:B21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&amp;C-96-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D4" sqref="D4:K4"/>
    </sheetView>
  </sheetViews>
  <sheetFormatPr defaultColWidth="9.00390625" defaultRowHeight="13.5"/>
  <cols>
    <col min="1" max="2" width="6.125" style="0" customWidth="1"/>
    <col min="3" max="11" width="8.125" style="0" customWidth="1"/>
  </cols>
  <sheetData>
    <row r="1" spans="1:11" ht="17.25">
      <c r="A1" s="1" t="s">
        <v>2920</v>
      </c>
      <c r="B1" s="36"/>
      <c r="C1" s="37"/>
      <c r="D1" s="37"/>
      <c r="E1" s="37"/>
      <c r="F1" s="37"/>
      <c r="G1" s="37"/>
      <c r="H1" s="37"/>
      <c r="I1" s="37"/>
      <c r="J1" s="37"/>
      <c r="K1" s="37"/>
    </row>
    <row r="2" spans="1:11" ht="17.25">
      <c r="A2" s="1"/>
      <c r="B2" s="36"/>
      <c r="C2" s="37"/>
      <c r="D2" s="37"/>
      <c r="E2" s="37"/>
      <c r="F2" s="37"/>
      <c r="G2" s="37"/>
      <c r="H2" s="37"/>
      <c r="I2" s="37"/>
      <c r="J2" s="37"/>
      <c r="K2" s="37"/>
    </row>
    <row r="3" spans="1:11" ht="14.25" thickBot="1">
      <c r="A3" s="34"/>
      <c r="B3" s="6"/>
      <c r="C3" s="6"/>
      <c r="D3" s="6"/>
      <c r="E3" s="6"/>
      <c r="F3" s="6"/>
      <c r="G3" s="6"/>
      <c r="H3" s="6"/>
      <c r="I3" s="6"/>
      <c r="J3" s="6"/>
      <c r="K3" s="2246" t="s">
        <v>3474</v>
      </c>
    </row>
    <row r="4" spans="1:11" ht="24.75" customHeight="1">
      <c r="A4" s="2902" t="s">
        <v>29</v>
      </c>
      <c r="B4" s="3618"/>
      <c r="C4" s="3619" t="s">
        <v>30</v>
      </c>
      <c r="D4" s="2897" t="s">
        <v>31</v>
      </c>
      <c r="E4" s="2901"/>
      <c r="F4" s="2901"/>
      <c r="G4" s="2901"/>
      <c r="H4" s="2901"/>
      <c r="I4" s="2901"/>
      <c r="J4" s="2901"/>
      <c r="K4" s="2901"/>
    </row>
    <row r="5" spans="1:11" ht="24.75" customHeight="1" thickBot="1">
      <c r="A5" s="3156"/>
      <c r="B5" s="3610"/>
      <c r="C5" s="2916"/>
      <c r="D5" s="1347" t="s">
        <v>32</v>
      </c>
      <c r="E5" s="1347" t="s">
        <v>33</v>
      </c>
      <c r="F5" s="1347" t="s">
        <v>34</v>
      </c>
      <c r="G5" s="1347" t="s">
        <v>35</v>
      </c>
      <c r="H5" s="1347" t="s">
        <v>36</v>
      </c>
      <c r="I5" s="1347" t="s">
        <v>37</v>
      </c>
      <c r="J5" s="1347" t="s">
        <v>38</v>
      </c>
      <c r="K5" s="1348" t="s">
        <v>39</v>
      </c>
    </row>
    <row r="6" spans="1:11" ht="30" customHeight="1">
      <c r="A6" s="2901" t="s">
        <v>3076</v>
      </c>
      <c r="B6" s="3374"/>
      <c r="C6" s="2225" t="s">
        <v>1728</v>
      </c>
      <c r="D6" s="2399">
        <v>1</v>
      </c>
      <c r="E6" s="2400">
        <v>5</v>
      </c>
      <c r="F6" s="2225" t="s">
        <v>1728</v>
      </c>
      <c r="G6" s="2225" t="s">
        <v>1728</v>
      </c>
      <c r="H6" s="2225" t="s">
        <v>1728</v>
      </c>
      <c r="I6" s="2225" t="s">
        <v>1728</v>
      </c>
      <c r="J6" s="2225" t="s">
        <v>1728</v>
      </c>
      <c r="K6" s="2036">
        <f>SUM(D6:J6)</f>
        <v>6</v>
      </c>
    </row>
    <row r="7" spans="1:11" ht="30" customHeight="1">
      <c r="A7" s="3043" t="s">
        <v>40</v>
      </c>
      <c r="B7" s="3620"/>
      <c r="C7" s="2401">
        <v>2</v>
      </c>
      <c r="D7" s="2082" t="s">
        <v>3071</v>
      </c>
      <c r="E7" s="207" t="s">
        <v>3071</v>
      </c>
      <c r="F7" s="2225">
        <v>1</v>
      </c>
      <c r="G7" s="2225">
        <v>1</v>
      </c>
      <c r="H7" s="2225">
        <v>2</v>
      </c>
      <c r="I7" s="2225">
        <v>2</v>
      </c>
      <c r="J7" s="2402">
        <v>14</v>
      </c>
      <c r="K7" s="2041">
        <f>SUM(D7:J7)</f>
        <v>20</v>
      </c>
    </row>
    <row r="8" spans="1:11" ht="30" customHeight="1">
      <c r="A8" s="2927" t="s">
        <v>41</v>
      </c>
      <c r="B8" s="3126"/>
      <c r="C8" s="2043">
        <v>2</v>
      </c>
      <c r="D8" s="2403" t="s">
        <v>3077</v>
      </c>
      <c r="E8" s="2225" t="s">
        <v>3077</v>
      </c>
      <c r="F8" s="206">
        <v>1</v>
      </c>
      <c r="G8" s="206">
        <v>1</v>
      </c>
      <c r="H8" s="89">
        <v>2</v>
      </c>
      <c r="I8" s="89">
        <v>2</v>
      </c>
      <c r="J8" s="2040">
        <v>12</v>
      </c>
      <c r="K8" s="2041">
        <f aca="true" t="shared" si="0" ref="K8:K25">SUM(D8:J8)</f>
        <v>18</v>
      </c>
    </row>
    <row r="9" spans="1:11" ht="30" customHeight="1">
      <c r="A9" s="2927" t="s">
        <v>42</v>
      </c>
      <c r="B9" s="3126"/>
      <c r="C9" s="2043">
        <v>3</v>
      </c>
      <c r="D9" s="2403" t="s">
        <v>3071</v>
      </c>
      <c r="E9" s="2225" t="s">
        <v>3071</v>
      </c>
      <c r="F9" s="206">
        <v>1</v>
      </c>
      <c r="G9" s="206">
        <v>1</v>
      </c>
      <c r="H9" s="89">
        <v>2</v>
      </c>
      <c r="I9" s="89">
        <v>3</v>
      </c>
      <c r="J9" s="2040">
        <v>13</v>
      </c>
      <c r="K9" s="2041">
        <f t="shared" si="0"/>
        <v>20</v>
      </c>
    </row>
    <row r="10" spans="1:11" ht="30" customHeight="1">
      <c r="A10" s="2927" t="s">
        <v>43</v>
      </c>
      <c r="B10" s="3126"/>
      <c r="C10" s="2043">
        <v>1</v>
      </c>
      <c r="D10" s="2403" t="s">
        <v>3071</v>
      </c>
      <c r="E10" s="2225" t="s">
        <v>3071</v>
      </c>
      <c r="F10" s="206">
        <v>1</v>
      </c>
      <c r="G10" s="206">
        <v>1</v>
      </c>
      <c r="H10" s="89">
        <v>1</v>
      </c>
      <c r="I10" s="89">
        <v>1</v>
      </c>
      <c r="J10" s="2040">
        <v>9</v>
      </c>
      <c r="K10" s="2041">
        <f t="shared" si="0"/>
        <v>13</v>
      </c>
    </row>
    <row r="11" spans="1:11" ht="30" customHeight="1">
      <c r="A11" s="2927" t="s">
        <v>44</v>
      </c>
      <c r="B11" s="3126"/>
      <c r="C11" s="2043">
        <v>1</v>
      </c>
      <c r="D11" s="2403" t="s">
        <v>3071</v>
      </c>
      <c r="E11" s="2225" t="s">
        <v>3071</v>
      </c>
      <c r="F11" s="206">
        <v>1</v>
      </c>
      <c r="G11" s="206">
        <v>1</v>
      </c>
      <c r="H11" s="89">
        <v>2</v>
      </c>
      <c r="I11" s="89">
        <v>3</v>
      </c>
      <c r="J11" s="2040">
        <v>28</v>
      </c>
      <c r="K11" s="2041">
        <f t="shared" si="0"/>
        <v>35</v>
      </c>
    </row>
    <row r="12" spans="1:11" ht="30" customHeight="1">
      <c r="A12" s="2927" t="s">
        <v>45</v>
      </c>
      <c r="B12" s="3126"/>
      <c r="C12" s="2043">
        <v>1</v>
      </c>
      <c r="D12" s="2403" t="s">
        <v>3071</v>
      </c>
      <c r="E12" s="2225" t="s">
        <v>1728</v>
      </c>
      <c r="F12" s="206">
        <v>1</v>
      </c>
      <c r="G12" s="206">
        <v>1</v>
      </c>
      <c r="H12" s="89">
        <v>2</v>
      </c>
      <c r="I12" s="89">
        <v>3</v>
      </c>
      <c r="J12" s="2040">
        <v>28</v>
      </c>
      <c r="K12" s="2041">
        <f t="shared" si="0"/>
        <v>35</v>
      </c>
    </row>
    <row r="13" spans="1:11" ht="30" customHeight="1">
      <c r="A13" s="2927" t="s">
        <v>46</v>
      </c>
      <c r="B13" s="3126"/>
      <c r="C13" s="2043">
        <v>1</v>
      </c>
      <c r="D13" s="2403" t="s">
        <v>3071</v>
      </c>
      <c r="E13" s="2225" t="s">
        <v>1728</v>
      </c>
      <c r="F13" s="206">
        <v>1</v>
      </c>
      <c r="G13" s="206">
        <v>1</v>
      </c>
      <c r="H13" s="89">
        <v>2</v>
      </c>
      <c r="I13" s="89">
        <v>3</v>
      </c>
      <c r="J13" s="2040">
        <v>29</v>
      </c>
      <c r="K13" s="2041">
        <f t="shared" si="0"/>
        <v>36</v>
      </c>
    </row>
    <row r="14" spans="1:11" ht="30" customHeight="1">
      <c r="A14" s="2927" t="s">
        <v>47</v>
      </c>
      <c r="B14" s="3126"/>
      <c r="C14" s="2043">
        <v>3</v>
      </c>
      <c r="D14" s="2403" t="s">
        <v>3071</v>
      </c>
      <c r="E14" s="2225" t="s">
        <v>1728</v>
      </c>
      <c r="F14" s="206">
        <v>1</v>
      </c>
      <c r="G14" s="206">
        <v>1</v>
      </c>
      <c r="H14" s="89">
        <v>2</v>
      </c>
      <c r="I14" s="89">
        <v>4</v>
      </c>
      <c r="J14" s="2040">
        <v>22</v>
      </c>
      <c r="K14" s="2041">
        <f t="shared" si="0"/>
        <v>30</v>
      </c>
    </row>
    <row r="15" spans="1:11" ht="30" customHeight="1">
      <c r="A15" s="2927" t="s">
        <v>48</v>
      </c>
      <c r="B15" s="3126"/>
      <c r="C15" s="2043">
        <v>4</v>
      </c>
      <c r="D15" s="2403" t="s">
        <v>3071</v>
      </c>
      <c r="E15" s="2225" t="s">
        <v>1728</v>
      </c>
      <c r="F15" s="206">
        <v>1</v>
      </c>
      <c r="G15" s="206">
        <v>1</v>
      </c>
      <c r="H15" s="89">
        <v>3</v>
      </c>
      <c r="I15" s="89">
        <v>6</v>
      </c>
      <c r="J15" s="2040">
        <v>19</v>
      </c>
      <c r="K15" s="2041">
        <f t="shared" si="0"/>
        <v>30</v>
      </c>
    </row>
    <row r="16" spans="1:11" ht="30" customHeight="1">
      <c r="A16" s="2927" t="s">
        <v>49</v>
      </c>
      <c r="B16" s="3126"/>
      <c r="C16" s="2043">
        <v>4</v>
      </c>
      <c r="D16" s="2403" t="s">
        <v>3071</v>
      </c>
      <c r="E16" s="2225" t="s">
        <v>1728</v>
      </c>
      <c r="F16" s="206">
        <v>1</v>
      </c>
      <c r="G16" s="206">
        <v>1</v>
      </c>
      <c r="H16" s="89">
        <v>3</v>
      </c>
      <c r="I16" s="89">
        <v>8</v>
      </c>
      <c r="J16" s="2040">
        <v>24</v>
      </c>
      <c r="K16" s="2041">
        <f t="shared" si="0"/>
        <v>37</v>
      </c>
    </row>
    <row r="17" spans="1:11" ht="30" customHeight="1">
      <c r="A17" s="2927" t="s">
        <v>50</v>
      </c>
      <c r="B17" s="3126"/>
      <c r="C17" s="2043">
        <v>4</v>
      </c>
      <c r="D17" s="2403" t="s">
        <v>3071</v>
      </c>
      <c r="E17" s="2225" t="s">
        <v>1728</v>
      </c>
      <c r="F17" s="206">
        <v>1</v>
      </c>
      <c r="G17" s="206">
        <v>1</v>
      </c>
      <c r="H17" s="89">
        <v>4</v>
      </c>
      <c r="I17" s="89">
        <v>9</v>
      </c>
      <c r="J17" s="2040">
        <v>30</v>
      </c>
      <c r="K17" s="2041">
        <f t="shared" si="0"/>
        <v>45</v>
      </c>
    </row>
    <row r="18" spans="1:11" ht="30" customHeight="1">
      <c r="A18" s="2927" t="s">
        <v>51</v>
      </c>
      <c r="B18" s="3126"/>
      <c r="C18" s="2043">
        <v>2</v>
      </c>
      <c r="D18" s="2403" t="s">
        <v>3071</v>
      </c>
      <c r="E18" s="2225" t="s">
        <v>1728</v>
      </c>
      <c r="F18" s="206">
        <v>1</v>
      </c>
      <c r="G18" s="206">
        <v>1</v>
      </c>
      <c r="H18" s="89">
        <v>3</v>
      </c>
      <c r="I18" s="89">
        <v>6</v>
      </c>
      <c r="J18" s="2040">
        <v>22</v>
      </c>
      <c r="K18" s="2041">
        <f t="shared" si="0"/>
        <v>33</v>
      </c>
    </row>
    <row r="19" spans="1:11" ht="30" customHeight="1">
      <c r="A19" s="2927" t="s">
        <v>52</v>
      </c>
      <c r="B19" s="3126"/>
      <c r="C19" s="2043">
        <v>1</v>
      </c>
      <c r="D19" s="2403" t="s">
        <v>3071</v>
      </c>
      <c r="E19" s="2225" t="s">
        <v>1728</v>
      </c>
      <c r="F19" s="206">
        <v>1</v>
      </c>
      <c r="G19" s="206">
        <v>1</v>
      </c>
      <c r="H19" s="89">
        <v>2</v>
      </c>
      <c r="I19" s="89">
        <v>5</v>
      </c>
      <c r="J19" s="2040">
        <v>21</v>
      </c>
      <c r="K19" s="2041">
        <f t="shared" si="0"/>
        <v>30</v>
      </c>
    </row>
    <row r="20" spans="1:11" ht="30" customHeight="1">
      <c r="A20" s="2927" t="s">
        <v>53</v>
      </c>
      <c r="B20" s="3126"/>
      <c r="C20" s="2043">
        <v>1</v>
      </c>
      <c r="D20" s="2403" t="s">
        <v>3071</v>
      </c>
      <c r="E20" s="2225" t="s">
        <v>1728</v>
      </c>
      <c r="F20" s="206">
        <v>1</v>
      </c>
      <c r="G20" s="206">
        <v>1</v>
      </c>
      <c r="H20" s="89">
        <v>2</v>
      </c>
      <c r="I20" s="89">
        <v>5</v>
      </c>
      <c r="J20" s="2040">
        <v>22</v>
      </c>
      <c r="K20" s="2041">
        <f t="shared" si="0"/>
        <v>31</v>
      </c>
    </row>
    <row r="21" spans="1:11" ht="30" customHeight="1">
      <c r="A21" s="2927" t="s">
        <v>54</v>
      </c>
      <c r="B21" s="3126"/>
      <c r="C21" s="2043">
        <v>1</v>
      </c>
      <c r="D21" s="2403" t="s">
        <v>3071</v>
      </c>
      <c r="E21" s="2225" t="s">
        <v>1728</v>
      </c>
      <c r="F21" s="206">
        <v>1</v>
      </c>
      <c r="G21" s="206">
        <v>1</v>
      </c>
      <c r="H21" s="89">
        <v>2</v>
      </c>
      <c r="I21" s="89">
        <v>5</v>
      </c>
      <c r="J21" s="2040">
        <v>22</v>
      </c>
      <c r="K21" s="2041">
        <f t="shared" si="0"/>
        <v>31</v>
      </c>
    </row>
    <row r="22" spans="1:11" ht="30" customHeight="1">
      <c r="A22" s="2927" t="s">
        <v>55</v>
      </c>
      <c r="B22" s="3126"/>
      <c r="C22" s="2043">
        <v>3</v>
      </c>
      <c r="D22" s="2403" t="s">
        <v>3071</v>
      </c>
      <c r="E22" s="2225" t="s">
        <v>1728</v>
      </c>
      <c r="F22" s="206">
        <v>1</v>
      </c>
      <c r="G22" s="206">
        <v>3</v>
      </c>
      <c r="H22" s="89">
        <v>5</v>
      </c>
      <c r="I22" s="89">
        <v>9</v>
      </c>
      <c r="J22" s="2040">
        <v>35</v>
      </c>
      <c r="K22" s="2041">
        <f t="shared" si="0"/>
        <v>53</v>
      </c>
    </row>
    <row r="23" spans="1:11" ht="30" customHeight="1">
      <c r="A23" s="2927" t="s">
        <v>56</v>
      </c>
      <c r="B23" s="3126"/>
      <c r="C23" s="2043">
        <v>2</v>
      </c>
      <c r="D23" s="2403" t="s">
        <v>3071</v>
      </c>
      <c r="E23" s="2225" t="s">
        <v>3071</v>
      </c>
      <c r="F23" s="206">
        <v>1</v>
      </c>
      <c r="G23" s="206">
        <v>1</v>
      </c>
      <c r="H23" s="89">
        <v>4</v>
      </c>
      <c r="I23" s="89">
        <v>8</v>
      </c>
      <c r="J23" s="2040">
        <v>30</v>
      </c>
      <c r="K23" s="2041">
        <f t="shared" si="0"/>
        <v>44</v>
      </c>
    </row>
    <row r="24" spans="1:11" ht="30" customHeight="1">
      <c r="A24" s="2927" t="s">
        <v>57</v>
      </c>
      <c r="B24" s="3126"/>
      <c r="C24" s="2043">
        <v>1</v>
      </c>
      <c r="D24" s="2403" t="s">
        <v>3071</v>
      </c>
      <c r="E24" s="2225" t="s">
        <v>3071</v>
      </c>
      <c r="F24" s="206">
        <v>1</v>
      </c>
      <c r="G24" s="206">
        <v>1</v>
      </c>
      <c r="H24" s="89">
        <v>3</v>
      </c>
      <c r="I24" s="89">
        <v>6</v>
      </c>
      <c r="J24" s="2040">
        <v>18</v>
      </c>
      <c r="K24" s="2041">
        <f t="shared" si="0"/>
        <v>29</v>
      </c>
    </row>
    <row r="25" spans="1:11" ht="30" customHeight="1">
      <c r="A25" s="2927" t="s">
        <v>58</v>
      </c>
      <c r="B25" s="3126"/>
      <c r="C25" s="2043">
        <v>2</v>
      </c>
      <c r="D25" s="2403" t="s">
        <v>3071</v>
      </c>
      <c r="E25" s="2225" t="s">
        <v>3071</v>
      </c>
      <c r="F25" s="206">
        <v>1</v>
      </c>
      <c r="G25" s="206">
        <v>1</v>
      </c>
      <c r="H25" s="89">
        <v>3</v>
      </c>
      <c r="I25" s="89">
        <v>6</v>
      </c>
      <c r="J25" s="2040">
        <v>21</v>
      </c>
      <c r="K25" s="2041">
        <f t="shared" si="0"/>
        <v>32</v>
      </c>
    </row>
    <row r="26" spans="1:11" ht="30" customHeight="1" thickBot="1">
      <c r="A26" s="3140" t="s">
        <v>59</v>
      </c>
      <c r="B26" s="3142"/>
      <c r="C26" s="2042">
        <f aca="true" t="shared" si="1" ref="C26:K26">SUM(C7:C25)</f>
        <v>39</v>
      </c>
      <c r="D26" s="2037">
        <v>1</v>
      </c>
      <c r="E26" s="2038">
        <v>5</v>
      </c>
      <c r="F26" s="2038">
        <f t="shared" si="1"/>
        <v>19</v>
      </c>
      <c r="G26" s="2038">
        <f t="shared" si="1"/>
        <v>21</v>
      </c>
      <c r="H26" s="2038">
        <f t="shared" si="1"/>
        <v>49</v>
      </c>
      <c r="I26" s="2038">
        <f t="shared" si="1"/>
        <v>94</v>
      </c>
      <c r="J26" s="2039">
        <f t="shared" si="1"/>
        <v>419</v>
      </c>
      <c r="K26" s="2037">
        <f t="shared" si="1"/>
        <v>602</v>
      </c>
    </row>
    <row r="27" spans="1:11" ht="19.5" customHeight="1">
      <c r="A27" s="41"/>
      <c r="B27" s="6"/>
      <c r="C27" s="42"/>
      <c r="D27" s="42"/>
      <c r="E27" s="42"/>
      <c r="F27" s="42"/>
      <c r="G27" s="42"/>
      <c r="H27" s="42"/>
      <c r="I27" s="42"/>
      <c r="J27" s="42"/>
      <c r="K27" s="1902" t="s">
        <v>60</v>
      </c>
    </row>
  </sheetData>
  <sheetProtection/>
  <mergeCells count="24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4:B5"/>
    <mergeCell ref="C4:C5"/>
    <mergeCell ref="D4:K4"/>
    <mergeCell ref="A7:B7"/>
    <mergeCell ref="A8:B8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&amp;C-97-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6">
      <selection activeCell="N28" sqref="N28"/>
    </sheetView>
  </sheetViews>
  <sheetFormatPr defaultColWidth="9.00390625" defaultRowHeight="13.5"/>
  <cols>
    <col min="1" max="1" width="12.875" style="34" customWidth="1"/>
    <col min="2" max="2" width="11.125" style="34" customWidth="1"/>
    <col min="3" max="7" width="12.50390625" style="34" customWidth="1"/>
    <col min="8" max="8" width="7.875" style="34" customWidth="1"/>
  </cols>
  <sheetData>
    <row r="1" ht="17.25">
      <c r="A1" s="67" t="s">
        <v>2921</v>
      </c>
    </row>
    <row r="3" ht="14.25" thickBot="1">
      <c r="G3" s="6" t="s">
        <v>322</v>
      </c>
    </row>
    <row r="4" spans="1:7" ht="19.5" customHeight="1" thickBot="1">
      <c r="A4" s="2572" t="s">
        <v>323</v>
      </c>
      <c r="B4" s="2999"/>
      <c r="C4" s="133" t="s">
        <v>173</v>
      </c>
      <c r="D4" s="133" t="s">
        <v>392</v>
      </c>
      <c r="E4" s="133" t="s">
        <v>76</v>
      </c>
      <c r="F4" s="133" t="s">
        <v>393</v>
      </c>
      <c r="G4" s="1354" t="s">
        <v>2543</v>
      </c>
    </row>
    <row r="5" spans="1:7" ht="24.75" customHeight="1">
      <c r="A5" s="3621" t="s">
        <v>325</v>
      </c>
      <c r="B5" s="2471" t="s">
        <v>326</v>
      </c>
      <c r="C5" s="2472">
        <v>563</v>
      </c>
      <c r="D5" s="2472">
        <v>625</v>
      </c>
      <c r="E5" s="2472">
        <v>564</v>
      </c>
      <c r="F5" s="2472">
        <v>509</v>
      </c>
      <c r="G5" s="2472">
        <v>523</v>
      </c>
    </row>
    <row r="6" spans="1:7" ht="24.75" customHeight="1">
      <c r="A6" s="3622"/>
      <c r="B6" s="2437" t="s">
        <v>327</v>
      </c>
      <c r="C6" s="2473">
        <v>8</v>
      </c>
      <c r="D6" s="2473">
        <v>3</v>
      </c>
      <c r="E6" s="2473">
        <v>5</v>
      </c>
      <c r="F6" s="2473">
        <v>7</v>
      </c>
      <c r="G6" s="2473">
        <v>7</v>
      </c>
    </row>
    <row r="7" spans="1:7" ht="24.75" customHeight="1">
      <c r="A7" s="3623"/>
      <c r="B7" s="2437" t="s">
        <v>328</v>
      </c>
      <c r="C7" s="2474">
        <v>706</v>
      </c>
      <c r="D7" s="2475">
        <v>803</v>
      </c>
      <c r="E7" s="2475">
        <v>737</v>
      </c>
      <c r="F7" s="2474">
        <v>665</v>
      </c>
      <c r="G7" s="2474">
        <v>701</v>
      </c>
    </row>
    <row r="8" spans="1:7" ht="24.75" customHeight="1">
      <c r="A8" s="3083" t="s">
        <v>329</v>
      </c>
      <c r="B8" s="202" t="s">
        <v>330</v>
      </c>
      <c r="C8" s="2404">
        <v>24</v>
      </c>
      <c r="D8" s="2404">
        <v>22</v>
      </c>
      <c r="E8" s="2404">
        <v>21</v>
      </c>
      <c r="F8" s="2404">
        <v>13</v>
      </c>
      <c r="G8" s="1464">
        <v>17</v>
      </c>
    </row>
    <row r="9" spans="1:7" ht="24.75" customHeight="1">
      <c r="A9" s="3121"/>
      <c r="B9" s="202" t="s">
        <v>327</v>
      </c>
      <c r="C9" s="1464" t="s">
        <v>3363</v>
      </c>
      <c r="D9" s="1464" t="s">
        <v>3363</v>
      </c>
      <c r="E9" s="1464" t="s">
        <v>3363</v>
      </c>
      <c r="F9" s="1464" t="s">
        <v>3363</v>
      </c>
      <c r="G9" s="1464">
        <v>1</v>
      </c>
    </row>
    <row r="10" spans="1:7" ht="24.75" customHeight="1">
      <c r="A10" s="3044"/>
      <c r="B10" s="202" t="s">
        <v>331</v>
      </c>
      <c r="C10" s="2405">
        <v>47</v>
      </c>
      <c r="D10" s="1464">
        <v>68</v>
      </c>
      <c r="E10" s="1464">
        <v>52</v>
      </c>
      <c r="F10" s="2405">
        <v>34</v>
      </c>
      <c r="G10" s="2405">
        <v>48</v>
      </c>
    </row>
    <row r="11" spans="1:7" ht="24.75" customHeight="1">
      <c r="A11" s="3120" t="s">
        <v>332</v>
      </c>
      <c r="B11" s="202" t="s">
        <v>333</v>
      </c>
      <c r="C11" s="2404">
        <v>26</v>
      </c>
      <c r="D11" s="2404">
        <v>20</v>
      </c>
      <c r="E11" s="2404">
        <v>20</v>
      </c>
      <c r="F11" s="2404">
        <v>12</v>
      </c>
      <c r="G11" s="1464">
        <v>14</v>
      </c>
    </row>
    <row r="12" spans="1:7" ht="24.75" customHeight="1">
      <c r="A12" s="3121"/>
      <c r="B12" s="202" t="s">
        <v>334</v>
      </c>
      <c r="C12" s="1464" t="s">
        <v>3363</v>
      </c>
      <c r="D12" s="1464" t="s">
        <v>3363</v>
      </c>
      <c r="E12" s="1464" t="s">
        <v>3363</v>
      </c>
      <c r="F12" s="1464" t="s">
        <v>3363</v>
      </c>
      <c r="G12" s="1464" t="s">
        <v>3363</v>
      </c>
    </row>
    <row r="13" spans="1:7" ht="24.75" customHeight="1">
      <c r="A13" s="3044"/>
      <c r="B13" s="202" t="s">
        <v>328</v>
      </c>
      <c r="C13" s="2405">
        <v>37</v>
      </c>
      <c r="D13" s="1464">
        <v>22</v>
      </c>
      <c r="E13" s="1464">
        <v>31</v>
      </c>
      <c r="F13" s="2405">
        <v>15</v>
      </c>
      <c r="G13" s="2405">
        <v>25</v>
      </c>
    </row>
    <row r="14" spans="1:7" ht="24.75" customHeight="1">
      <c r="A14" s="3120" t="s">
        <v>335</v>
      </c>
      <c r="B14" s="202" t="s">
        <v>333</v>
      </c>
      <c r="C14" s="2404">
        <v>181</v>
      </c>
      <c r="D14" s="2404">
        <v>197</v>
      </c>
      <c r="E14" s="2404">
        <v>177</v>
      </c>
      <c r="F14" s="2404">
        <v>144</v>
      </c>
      <c r="G14" s="1464">
        <v>181</v>
      </c>
    </row>
    <row r="15" spans="1:7" ht="24.75" customHeight="1">
      <c r="A15" s="3121"/>
      <c r="B15" s="202" t="s">
        <v>327</v>
      </c>
      <c r="C15" s="1464">
        <v>4</v>
      </c>
      <c r="D15" s="1464">
        <v>2</v>
      </c>
      <c r="E15" s="1464">
        <v>3</v>
      </c>
      <c r="F15" s="1464">
        <v>4</v>
      </c>
      <c r="G15" s="1464">
        <v>2</v>
      </c>
    </row>
    <row r="16" spans="1:7" ht="24.75" customHeight="1" thickBot="1">
      <c r="A16" s="3171"/>
      <c r="B16" s="40" t="s">
        <v>336</v>
      </c>
      <c r="C16" s="1465">
        <v>125</v>
      </c>
      <c r="D16" s="1465">
        <v>139</v>
      </c>
      <c r="E16" s="1465">
        <v>127</v>
      </c>
      <c r="F16" s="1465">
        <v>114</v>
      </c>
      <c r="G16" s="1465">
        <v>143</v>
      </c>
    </row>
    <row r="17" spans="1:7" ht="13.5">
      <c r="A17" s="30"/>
      <c r="C17" s="822"/>
      <c r="D17" s="822"/>
      <c r="E17" s="822"/>
      <c r="F17" s="822"/>
      <c r="G17" s="821"/>
    </row>
    <row r="18" ht="14.25" thickBot="1"/>
    <row r="19" spans="1:7" ht="19.5" customHeight="1" thickBot="1">
      <c r="A19" s="2572" t="s">
        <v>323</v>
      </c>
      <c r="B19" s="2999"/>
      <c r="C19" s="1505" t="s">
        <v>2542</v>
      </c>
      <c r="D19" s="1505" t="s">
        <v>227</v>
      </c>
      <c r="E19" s="1505" t="s">
        <v>254</v>
      </c>
      <c r="F19" s="1505" t="s">
        <v>176</v>
      </c>
      <c r="G19" s="1506" t="s">
        <v>256</v>
      </c>
    </row>
    <row r="20" spans="1:7" ht="24.75" customHeight="1">
      <c r="A20" s="3621" t="s">
        <v>325</v>
      </c>
      <c r="B20" s="2471" t="s">
        <v>326</v>
      </c>
      <c r="C20" s="2476">
        <v>493</v>
      </c>
      <c r="D20" s="2476">
        <v>489</v>
      </c>
      <c r="E20" s="2476">
        <v>485</v>
      </c>
      <c r="F20" s="2476">
        <v>447</v>
      </c>
      <c r="G20" s="2476">
        <v>477</v>
      </c>
    </row>
    <row r="21" spans="1:7" ht="24.75" customHeight="1">
      <c r="A21" s="3622"/>
      <c r="B21" s="2437" t="s">
        <v>327</v>
      </c>
      <c r="C21" s="2477">
        <v>4</v>
      </c>
      <c r="D21" s="2477">
        <v>4</v>
      </c>
      <c r="E21" s="2477">
        <v>3</v>
      </c>
      <c r="F21" s="2477">
        <v>2</v>
      </c>
      <c r="G21" s="2477">
        <v>4</v>
      </c>
    </row>
    <row r="22" spans="1:7" ht="24.75" customHeight="1">
      <c r="A22" s="3623"/>
      <c r="B22" s="2437" t="s">
        <v>328</v>
      </c>
      <c r="C22" s="2478">
        <v>606</v>
      </c>
      <c r="D22" s="2478">
        <v>594</v>
      </c>
      <c r="E22" s="2478">
        <v>585</v>
      </c>
      <c r="F22" s="2478">
        <v>562</v>
      </c>
      <c r="G22" s="2478">
        <v>582</v>
      </c>
    </row>
    <row r="23" spans="1:7" ht="24.75" customHeight="1">
      <c r="A23" s="3083" t="s">
        <v>329</v>
      </c>
      <c r="B23" s="202" t="s">
        <v>326</v>
      </c>
      <c r="C23" s="1502">
        <v>21</v>
      </c>
      <c r="D23" s="1502">
        <v>21</v>
      </c>
      <c r="E23" s="101">
        <v>27</v>
      </c>
      <c r="F23" s="1502">
        <v>13</v>
      </c>
      <c r="G23" s="1502">
        <v>22</v>
      </c>
    </row>
    <row r="24" spans="1:7" ht="24.75" customHeight="1">
      <c r="A24" s="3121"/>
      <c r="B24" s="202" t="s">
        <v>327</v>
      </c>
      <c r="C24" s="101" t="s">
        <v>3363</v>
      </c>
      <c r="D24" s="101" t="s">
        <v>3363</v>
      </c>
      <c r="E24" s="101" t="s">
        <v>3363</v>
      </c>
      <c r="F24" s="101" t="s">
        <v>3363</v>
      </c>
      <c r="G24" s="101" t="s">
        <v>3363</v>
      </c>
    </row>
    <row r="25" spans="1:7" ht="24.75" customHeight="1">
      <c r="A25" s="3044"/>
      <c r="B25" s="202" t="s">
        <v>328</v>
      </c>
      <c r="C25" s="1503">
        <v>45</v>
      </c>
      <c r="D25" s="1503">
        <v>47</v>
      </c>
      <c r="E25" s="1503">
        <v>33</v>
      </c>
      <c r="F25" s="1503">
        <v>29</v>
      </c>
      <c r="G25" s="1503">
        <v>42</v>
      </c>
    </row>
    <row r="26" spans="1:7" ht="24.75" customHeight="1">
      <c r="A26" s="3120" t="s">
        <v>332</v>
      </c>
      <c r="B26" s="202" t="s">
        <v>326</v>
      </c>
      <c r="C26" s="1502">
        <v>17</v>
      </c>
      <c r="D26" s="1502">
        <v>21</v>
      </c>
      <c r="E26" s="101">
        <v>13</v>
      </c>
      <c r="F26" s="1502">
        <v>15</v>
      </c>
      <c r="G26" s="1502">
        <v>14</v>
      </c>
    </row>
    <row r="27" spans="1:7" ht="24.75" customHeight="1">
      <c r="A27" s="3121"/>
      <c r="B27" s="202" t="s">
        <v>327</v>
      </c>
      <c r="C27" s="101" t="s">
        <v>3363</v>
      </c>
      <c r="D27" s="101" t="s">
        <v>3363</v>
      </c>
      <c r="E27" s="101" t="s">
        <v>3363</v>
      </c>
      <c r="F27" s="101" t="s">
        <v>3363</v>
      </c>
      <c r="G27" s="101" t="s">
        <v>3363</v>
      </c>
    </row>
    <row r="28" spans="1:7" ht="24.75" customHeight="1">
      <c r="A28" s="3044"/>
      <c r="B28" s="202" t="s">
        <v>328</v>
      </c>
      <c r="C28" s="1503">
        <v>22</v>
      </c>
      <c r="D28" s="1503">
        <v>23</v>
      </c>
      <c r="E28" s="1503">
        <v>16</v>
      </c>
      <c r="F28" s="1503">
        <v>17</v>
      </c>
      <c r="G28" s="1503">
        <v>14</v>
      </c>
    </row>
    <row r="29" spans="1:7" ht="24.75" customHeight="1">
      <c r="A29" s="3120" t="s">
        <v>335</v>
      </c>
      <c r="B29" s="202" t="s">
        <v>326</v>
      </c>
      <c r="C29" s="1502">
        <v>182</v>
      </c>
      <c r="D29" s="1502">
        <v>160</v>
      </c>
      <c r="E29" s="101">
        <v>188</v>
      </c>
      <c r="F29" s="1502">
        <v>174</v>
      </c>
      <c r="G29" s="1502">
        <v>164</v>
      </c>
    </row>
    <row r="30" spans="1:7" ht="24.75" customHeight="1">
      <c r="A30" s="3121"/>
      <c r="B30" s="202" t="s">
        <v>327</v>
      </c>
      <c r="C30" s="101">
        <v>1</v>
      </c>
      <c r="D30" s="101">
        <v>4</v>
      </c>
      <c r="E30" s="101">
        <v>2</v>
      </c>
      <c r="F30" s="101">
        <v>2</v>
      </c>
      <c r="G30" s="101">
        <v>2</v>
      </c>
    </row>
    <row r="31" spans="1:7" ht="24.75" customHeight="1" thickBot="1">
      <c r="A31" s="3171"/>
      <c r="B31" s="1346" t="s">
        <v>328</v>
      </c>
      <c r="C31" s="1504">
        <v>118</v>
      </c>
      <c r="D31" s="1504">
        <v>109</v>
      </c>
      <c r="E31" s="1504">
        <v>123</v>
      </c>
      <c r="F31" s="1504">
        <v>123</v>
      </c>
      <c r="G31" s="1504">
        <v>114</v>
      </c>
    </row>
    <row r="32" spans="1:7" ht="13.5">
      <c r="A32" s="1738" t="s">
        <v>337</v>
      </c>
      <c r="G32" s="2243" t="s">
        <v>338</v>
      </c>
    </row>
  </sheetData>
  <sheetProtection/>
  <mergeCells count="10">
    <mergeCell ref="A19:B19"/>
    <mergeCell ref="A20:A22"/>
    <mergeCell ref="A23:A25"/>
    <mergeCell ref="A26:A28"/>
    <mergeCell ref="A29:A31"/>
    <mergeCell ref="A4:B4"/>
    <mergeCell ref="A5:A7"/>
    <mergeCell ref="A8:A10"/>
    <mergeCell ref="A11:A13"/>
    <mergeCell ref="A14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&amp;C-98-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PageLayoutView="0" workbookViewId="0" topLeftCell="A31">
      <selection activeCell="F41" sqref="F41"/>
    </sheetView>
  </sheetViews>
  <sheetFormatPr defaultColWidth="9.00390625" defaultRowHeight="13.5"/>
  <cols>
    <col min="1" max="5" width="12.625" style="68" customWidth="1"/>
    <col min="6" max="7" width="12.625" style="81" customWidth="1"/>
    <col min="8" max="9" width="9.75390625" style="81" customWidth="1"/>
  </cols>
  <sheetData>
    <row r="1" spans="1:9" ht="17.25">
      <c r="A1" s="1" t="s">
        <v>2922</v>
      </c>
      <c r="B1" s="37"/>
      <c r="C1" s="37"/>
      <c r="D1" s="37"/>
      <c r="E1" s="37"/>
      <c r="F1" s="37"/>
      <c r="G1" s="37"/>
      <c r="H1" s="37"/>
      <c r="I1"/>
    </row>
    <row r="2" spans="1:9" ht="14.25" thickBot="1">
      <c r="A2" s="4"/>
      <c r="B2" s="37"/>
      <c r="C2" s="37"/>
      <c r="D2" s="37"/>
      <c r="E2" s="37"/>
      <c r="F2" s="37"/>
      <c r="G2" s="6" t="s">
        <v>339</v>
      </c>
      <c r="H2" s="37"/>
      <c r="I2"/>
    </row>
    <row r="3" spans="1:9" ht="16.5" customHeight="1" thickBot="1">
      <c r="A3" s="2935" t="s">
        <v>340</v>
      </c>
      <c r="B3" s="2936"/>
      <c r="C3" s="133" t="s">
        <v>173</v>
      </c>
      <c r="D3" s="133" t="s">
        <v>341</v>
      </c>
      <c r="E3" s="133" t="s">
        <v>342</v>
      </c>
      <c r="F3" s="133" t="s">
        <v>343</v>
      </c>
      <c r="G3" s="133" t="s">
        <v>344</v>
      </c>
      <c r="H3" s="34"/>
      <c r="I3"/>
    </row>
    <row r="4" spans="1:9" ht="16.5" customHeight="1">
      <c r="A4" s="2809" t="s">
        <v>345</v>
      </c>
      <c r="B4" s="48" t="s">
        <v>346</v>
      </c>
      <c r="C4" s="72">
        <f>SUM(C5:C11)</f>
        <v>1014</v>
      </c>
      <c r="D4" s="72">
        <f>SUM(D5:D11)</f>
        <v>1099</v>
      </c>
      <c r="E4" s="72">
        <f>SUM(E5:E11)</f>
        <v>781</v>
      </c>
      <c r="F4" s="72">
        <f>SUM(F5:F11)</f>
        <v>557</v>
      </c>
      <c r="G4" s="72">
        <f>SUM(G5:G11)</f>
        <v>543</v>
      </c>
      <c r="H4" s="4"/>
      <c r="I4"/>
    </row>
    <row r="5" spans="1:9" ht="16.5" customHeight="1">
      <c r="A5" s="3121"/>
      <c r="B5" s="205" t="s">
        <v>347</v>
      </c>
      <c r="C5" s="206">
        <v>5</v>
      </c>
      <c r="D5" s="206">
        <v>4</v>
      </c>
      <c r="E5" s="206">
        <v>4</v>
      </c>
      <c r="F5" s="206">
        <v>3</v>
      </c>
      <c r="G5" s="206">
        <v>5</v>
      </c>
      <c r="H5" s="34"/>
      <c r="I5"/>
    </row>
    <row r="6" spans="1:9" ht="16.5" customHeight="1">
      <c r="A6" s="3121"/>
      <c r="B6" s="205" t="s">
        <v>348</v>
      </c>
      <c r="C6" s="206">
        <v>856</v>
      </c>
      <c r="D6" s="206">
        <v>862</v>
      </c>
      <c r="E6" s="206">
        <v>566</v>
      </c>
      <c r="F6" s="206">
        <v>456</v>
      </c>
      <c r="G6" s="206">
        <v>401</v>
      </c>
      <c r="H6" s="34"/>
      <c r="I6"/>
    </row>
    <row r="7" spans="1:9" ht="16.5" customHeight="1">
      <c r="A7" s="3121"/>
      <c r="B7" s="205" t="s">
        <v>349</v>
      </c>
      <c r="C7" s="206">
        <v>11</v>
      </c>
      <c r="D7" s="206">
        <v>14</v>
      </c>
      <c r="E7" s="206">
        <v>16</v>
      </c>
      <c r="F7" s="206">
        <v>21</v>
      </c>
      <c r="G7" s="206">
        <v>13</v>
      </c>
      <c r="H7" s="34"/>
      <c r="I7"/>
    </row>
    <row r="8" spans="1:9" ht="16.5" customHeight="1">
      <c r="A8" s="3121"/>
      <c r="B8" s="205" t="s">
        <v>350</v>
      </c>
      <c r="C8" s="206">
        <v>9</v>
      </c>
      <c r="D8" s="206">
        <v>35</v>
      </c>
      <c r="E8" s="206">
        <v>30</v>
      </c>
      <c r="F8" s="206">
        <v>8</v>
      </c>
      <c r="G8" s="206">
        <v>14</v>
      </c>
      <c r="H8" s="34"/>
      <c r="I8"/>
    </row>
    <row r="9" spans="1:9" ht="16.5" customHeight="1">
      <c r="A9" s="3121"/>
      <c r="B9" s="205" t="s">
        <v>351</v>
      </c>
      <c r="C9" s="207">
        <v>0</v>
      </c>
      <c r="D9" s="207">
        <v>2</v>
      </c>
      <c r="E9" s="207">
        <v>5</v>
      </c>
      <c r="F9" s="207">
        <v>1</v>
      </c>
      <c r="G9" s="207">
        <v>15</v>
      </c>
      <c r="H9" s="34"/>
      <c r="I9"/>
    </row>
    <row r="10" spans="1:9" ht="16.5" customHeight="1">
      <c r="A10" s="3121"/>
      <c r="B10" s="205" t="s">
        <v>352</v>
      </c>
      <c r="C10" s="207">
        <v>0</v>
      </c>
      <c r="D10" s="207">
        <v>0</v>
      </c>
      <c r="E10" s="207">
        <v>0</v>
      </c>
      <c r="F10" s="208">
        <v>0</v>
      </c>
      <c r="G10" s="208">
        <v>0</v>
      </c>
      <c r="H10" s="34"/>
      <c r="I10"/>
    </row>
    <row r="11" spans="1:9" ht="16.5" customHeight="1">
      <c r="A11" s="3121"/>
      <c r="B11" s="205" t="s">
        <v>353</v>
      </c>
      <c r="C11" s="206">
        <v>133</v>
      </c>
      <c r="D11" s="209">
        <v>182</v>
      </c>
      <c r="E11" s="209">
        <v>160</v>
      </c>
      <c r="F11" s="210">
        <v>68</v>
      </c>
      <c r="G11" s="211">
        <v>95</v>
      </c>
      <c r="H11" s="34"/>
      <c r="I11"/>
    </row>
    <row r="12" spans="1:9" ht="16.5" customHeight="1">
      <c r="A12" s="3120" t="s">
        <v>354</v>
      </c>
      <c r="B12" s="212" t="s">
        <v>346</v>
      </c>
      <c r="C12" s="213">
        <f>SUM(C13:C19)</f>
        <v>211</v>
      </c>
      <c r="D12" s="213">
        <f>SUM(D13:D19)</f>
        <v>387</v>
      </c>
      <c r="E12" s="213">
        <f>SUM(E13:E19)</f>
        <v>527</v>
      </c>
      <c r="F12" s="214">
        <f>SUM(F13:F19)</f>
        <v>300</v>
      </c>
      <c r="G12" s="213">
        <f>SUM(G13:G19)</f>
        <v>367</v>
      </c>
      <c r="H12" s="4"/>
      <c r="I12"/>
    </row>
    <row r="13" spans="1:9" ht="16.5" customHeight="1">
      <c r="A13" s="3121"/>
      <c r="B13" s="205" t="s">
        <v>347</v>
      </c>
      <c r="C13" s="206">
        <v>5</v>
      </c>
      <c r="D13" s="206">
        <v>5</v>
      </c>
      <c r="E13" s="206">
        <v>4</v>
      </c>
      <c r="F13" s="206">
        <v>1</v>
      </c>
      <c r="G13" s="206">
        <v>5</v>
      </c>
      <c r="H13" s="34"/>
      <c r="I13"/>
    </row>
    <row r="14" spans="1:9" ht="16.5" customHeight="1">
      <c r="A14" s="3121"/>
      <c r="B14" s="205" t="s">
        <v>348</v>
      </c>
      <c r="C14" s="206">
        <v>170</v>
      </c>
      <c r="D14" s="206">
        <v>286</v>
      </c>
      <c r="E14" s="206">
        <v>435</v>
      </c>
      <c r="F14" s="206">
        <v>247</v>
      </c>
      <c r="G14" s="206">
        <v>301</v>
      </c>
      <c r="H14" s="34"/>
      <c r="I14"/>
    </row>
    <row r="15" spans="1:9" ht="16.5" customHeight="1">
      <c r="A15" s="3121"/>
      <c r="B15" s="205" t="s">
        <v>349</v>
      </c>
      <c r="C15" s="206">
        <v>12</v>
      </c>
      <c r="D15" s="206">
        <v>15</v>
      </c>
      <c r="E15" s="206">
        <v>14</v>
      </c>
      <c r="F15" s="206">
        <v>19</v>
      </c>
      <c r="G15" s="206">
        <v>13</v>
      </c>
      <c r="H15" s="34"/>
      <c r="I15"/>
    </row>
    <row r="16" spans="1:9" ht="16.5" customHeight="1">
      <c r="A16" s="3121"/>
      <c r="B16" s="205" t="s">
        <v>350</v>
      </c>
      <c r="C16" s="206">
        <v>5</v>
      </c>
      <c r="D16" s="206">
        <v>35</v>
      </c>
      <c r="E16" s="206">
        <v>3</v>
      </c>
      <c r="F16" s="206">
        <v>2</v>
      </c>
      <c r="G16" s="206">
        <v>8</v>
      </c>
      <c r="H16" s="34"/>
      <c r="I16"/>
    </row>
    <row r="17" spans="1:9" ht="16.5" customHeight="1">
      <c r="A17" s="3121"/>
      <c r="B17" s="205" t="s">
        <v>351</v>
      </c>
      <c r="C17" s="207">
        <v>0</v>
      </c>
      <c r="D17" s="207">
        <v>6</v>
      </c>
      <c r="E17" s="207">
        <v>6</v>
      </c>
      <c r="F17" s="207">
        <v>1</v>
      </c>
      <c r="G17" s="207">
        <v>16</v>
      </c>
      <c r="H17" s="34"/>
      <c r="I17"/>
    </row>
    <row r="18" spans="1:9" ht="16.5" customHeight="1">
      <c r="A18" s="3121"/>
      <c r="B18" s="205" t="s">
        <v>352</v>
      </c>
      <c r="C18" s="207">
        <v>0</v>
      </c>
      <c r="D18" s="207">
        <v>0</v>
      </c>
      <c r="E18" s="207">
        <v>0</v>
      </c>
      <c r="F18" s="208">
        <v>0</v>
      </c>
      <c r="G18" s="208">
        <v>0</v>
      </c>
      <c r="H18" s="34"/>
      <c r="I18"/>
    </row>
    <row r="19" spans="1:9" ht="16.5" customHeight="1">
      <c r="A19" s="3044"/>
      <c r="B19" s="215" t="s">
        <v>353</v>
      </c>
      <c r="C19" s="209">
        <v>19</v>
      </c>
      <c r="D19" s="209">
        <v>40</v>
      </c>
      <c r="E19" s="209">
        <v>65</v>
      </c>
      <c r="F19" s="209">
        <v>30</v>
      </c>
      <c r="G19" s="209">
        <v>24</v>
      </c>
      <c r="H19" s="34"/>
      <c r="I19"/>
    </row>
    <row r="20" spans="1:9" ht="16.5" customHeight="1">
      <c r="A20" s="3121" t="s">
        <v>355</v>
      </c>
      <c r="B20" s="205" t="s">
        <v>346</v>
      </c>
      <c r="C20" s="214">
        <f>SUM(C21:C27)</f>
        <v>171</v>
      </c>
      <c r="D20" s="213">
        <f>SUM(D21:D27)</f>
        <v>223</v>
      </c>
      <c r="E20" s="213">
        <f>SUM(E21:E27)</f>
        <v>187</v>
      </c>
      <c r="F20" s="213">
        <f>SUM(F21:F27)</f>
        <v>162</v>
      </c>
      <c r="G20" s="214">
        <f>SUM(G21:G27)</f>
        <v>109</v>
      </c>
      <c r="H20" s="4"/>
      <c r="I20"/>
    </row>
    <row r="21" spans="1:9" ht="16.5" customHeight="1">
      <c r="A21" s="3121"/>
      <c r="B21" s="205" t="s">
        <v>347</v>
      </c>
      <c r="C21" s="206">
        <v>5</v>
      </c>
      <c r="D21" s="206">
        <v>13</v>
      </c>
      <c r="E21" s="206">
        <v>1</v>
      </c>
      <c r="F21" s="206">
        <v>1</v>
      </c>
      <c r="G21" s="206">
        <v>3</v>
      </c>
      <c r="H21" s="34"/>
      <c r="I21"/>
    </row>
    <row r="22" spans="1:9" ht="16.5" customHeight="1">
      <c r="A22" s="3121"/>
      <c r="B22" s="205" t="s">
        <v>348</v>
      </c>
      <c r="C22" s="206">
        <v>132</v>
      </c>
      <c r="D22" s="206">
        <v>149</v>
      </c>
      <c r="E22" s="206">
        <v>112</v>
      </c>
      <c r="F22" s="206">
        <v>112</v>
      </c>
      <c r="G22" s="206">
        <v>72</v>
      </c>
      <c r="H22" s="34"/>
      <c r="I22"/>
    </row>
    <row r="23" spans="1:9" ht="16.5" customHeight="1">
      <c r="A23" s="3121"/>
      <c r="B23" s="205" t="s">
        <v>349</v>
      </c>
      <c r="C23" s="206">
        <v>12</v>
      </c>
      <c r="D23" s="206">
        <v>17</v>
      </c>
      <c r="E23" s="206">
        <v>23</v>
      </c>
      <c r="F23" s="206">
        <v>20</v>
      </c>
      <c r="G23" s="206">
        <v>19</v>
      </c>
      <c r="H23" s="34"/>
      <c r="I23"/>
    </row>
    <row r="24" spans="1:9" ht="16.5" customHeight="1">
      <c r="A24" s="3121"/>
      <c r="B24" s="205" t="s">
        <v>350</v>
      </c>
      <c r="C24" s="206">
        <v>4</v>
      </c>
      <c r="D24" s="206">
        <v>4</v>
      </c>
      <c r="E24" s="206">
        <v>3</v>
      </c>
      <c r="F24" s="206">
        <v>2</v>
      </c>
      <c r="G24" s="206">
        <v>2</v>
      </c>
      <c r="H24" s="34"/>
      <c r="I24"/>
    </row>
    <row r="25" spans="1:9" ht="16.5" customHeight="1">
      <c r="A25" s="3121"/>
      <c r="B25" s="205" t="s">
        <v>351</v>
      </c>
      <c r="C25" s="207">
        <v>0</v>
      </c>
      <c r="D25" s="207">
        <v>2</v>
      </c>
      <c r="E25" s="207">
        <v>4</v>
      </c>
      <c r="F25" s="207">
        <v>1</v>
      </c>
      <c r="G25" s="207">
        <v>4</v>
      </c>
      <c r="H25" s="34"/>
      <c r="I25"/>
    </row>
    <row r="26" spans="1:9" ht="16.5" customHeight="1">
      <c r="A26" s="3121"/>
      <c r="B26" s="205" t="s">
        <v>352</v>
      </c>
      <c r="C26" s="207">
        <v>0</v>
      </c>
      <c r="D26" s="207">
        <v>0</v>
      </c>
      <c r="E26" s="207">
        <v>0</v>
      </c>
      <c r="F26" s="208">
        <v>0</v>
      </c>
      <c r="G26" s="208">
        <v>0</v>
      </c>
      <c r="H26" s="34"/>
      <c r="I26"/>
    </row>
    <row r="27" spans="1:9" ht="16.5" customHeight="1" thickBot="1">
      <c r="A27" s="3171"/>
      <c r="B27" s="77" t="s">
        <v>353</v>
      </c>
      <c r="C27" s="216">
        <v>18</v>
      </c>
      <c r="D27" s="216">
        <v>38</v>
      </c>
      <c r="E27" s="216">
        <v>44</v>
      </c>
      <c r="F27" s="216">
        <v>26</v>
      </c>
      <c r="G27" s="216">
        <v>9</v>
      </c>
      <c r="H27" s="34"/>
      <c r="I27"/>
    </row>
    <row r="28" spans="1:9" ht="13.5">
      <c r="A28" s="36" t="s">
        <v>356</v>
      </c>
      <c r="B28" s="34"/>
      <c r="C28" s="34"/>
      <c r="D28" s="34"/>
      <c r="E28" s="34"/>
      <c r="F28" s="34"/>
      <c r="G28" s="94"/>
      <c r="H28" s="34"/>
      <c r="I28"/>
    </row>
    <row r="29" spans="1:9" ht="13.5">
      <c r="A29" s="217"/>
      <c r="B29" s="34"/>
      <c r="C29" s="34"/>
      <c r="D29" s="34"/>
      <c r="E29" s="34"/>
      <c r="F29" s="34"/>
      <c r="G29" s="1902" t="s">
        <v>2544</v>
      </c>
      <c r="H29" s="34"/>
      <c r="I29"/>
    </row>
    <row r="30" spans="1:9" ht="13.5">
      <c r="A30" s="217"/>
      <c r="B30" s="34"/>
      <c r="C30" s="34"/>
      <c r="D30" s="34"/>
      <c r="E30" s="34"/>
      <c r="F30" s="34"/>
      <c r="G30" s="1780"/>
      <c r="H30" s="34"/>
      <c r="I30"/>
    </row>
    <row r="31" spans="1:9" ht="13.5">
      <c r="A31" s="3272"/>
      <c r="B31" s="3007"/>
      <c r="C31" s="206"/>
      <c r="D31" s="206"/>
      <c r="E31" s="206"/>
      <c r="F31" s="206"/>
      <c r="G31" s="206"/>
      <c r="H31" s="206"/>
      <c r="I31" s="206"/>
    </row>
    <row r="32" spans="1:9" ht="17.25">
      <c r="A32" s="1" t="s">
        <v>3058</v>
      </c>
      <c r="B32" s="82"/>
      <c r="C32" s="82"/>
      <c r="D32" s="82"/>
      <c r="E32" s="82"/>
      <c r="F32" s="82"/>
      <c r="G32" s="82"/>
      <c r="H32" s="82"/>
      <c r="I32" s="82"/>
    </row>
    <row r="33" spans="2:9" ht="14.25" thickBot="1">
      <c r="B33" s="6"/>
      <c r="C33" s="6"/>
      <c r="D33" s="6"/>
      <c r="E33" s="6"/>
      <c r="F33" s="6"/>
      <c r="G33" s="6" t="s">
        <v>3055</v>
      </c>
      <c r="H33" s="42"/>
      <c r="I33" s="6"/>
    </row>
    <row r="34" spans="1:9" ht="18" customHeight="1" thickBot="1">
      <c r="A34" s="83" t="s">
        <v>357</v>
      </c>
      <c r="B34" s="84" t="s">
        <v>358</v>
      </c>
      <c r="C34" s="85" t="s">
        <v>359</v>
      </c>
      <c r="D34" s="85" t="s">
        <v>360</v>
      </c>
      <c r="E34" s="85" t="s">
        <v>361</v>
      </c>
      <c r="F34" s="85" t="s">
        <v>362</v>
      </c>
      <c r="G34" s="1339" t="s">
        <v>363</v>
      </c>
      <c r="H34" s="1353"/>
      <c r="I34" s="1353"/>
    </row>
    <row r="35" spans="1:9" ht="18" customHeight="1">
      <c r="A35" s="92" t="s">
        <v>366</v>
      </c>
      <c r="B35" s="218">
        <f>SUM(C35:I35)</f>
        <v>100</v>
      </c>
      <c r="C35" s="206">
        <v>1</v>
      </c>
      <c r="D35" s="206">
        <v>88</v>
      </c>
      <c r="E35" s="206">
        <v>8</v>
      </c>
      <c r="F35" s="207">
        <v>3</v>
      </c>
      <c r="G35" s="207">
        <v>0</v>
      </c>
      <c r="H35" s="207"/>
      <c r="I35" s="206"/>
    </row>
    <row r="36" spans="1:9" ht="18" customHeight="1">
      <c r="A36" s="92" t="s">
        <v>367</v>
      </c>
      <c r="B36" s="218">
        <f>SUM(C36:I36)</f>
        <v>84</v>
      </c>
      <c r="C36" s="207">
        <v>11</v>
      </c>
      <c r="D36" s="206">
        <v>66</v>
      </c>
      <c r="E36" s="206">
        <v>7</v>
      </c>
      <c r="F36" s="207">
        <v>0</v>
      </c>
      <c r="G36" s="207">
        <v>0</v>
      </c>
      <c r="H36" s="207"/>
      <c r="I36" s="206"/>
    </row>
    <row r="37" spans="1:9" ht="18" customHeight="1">
      <c r="A37" s="92" t="s">
        <v>368</v>
      </c>
      <c r="B37" s="218">
        <f>SUM(C37:I37)</f>
        <v>35</v>
      </c>
      <c r="C37" s="208">
        <v>0</v>
      </c>
      <c r="D37" s="206">
        <v>30</v>
      </c>
      <c r="E37" s="206">
        <v>5</v>
      </c>
      <c r="F37" s="208">
        <v>0</v>
      </c>
      <c r="G37" s="208">
        <v>0</v>
      </c>
      <c r="H37" s="208"/>
      <c r="I37" s="206"/>
    </row>
    <row r="38" spans="1:9" ht="18" customHeight="1">
      <c r="A38" s="92" t="s">
        <v>369</v>
      </c>
      <c r="B38" s="218">
        <f>SUM(C38:I38)</f>
        <v>25</v>
      </c>
      <c r="C38" s="208">
        <v>0</v>
      </c>
      <c r="D38" s="206">
        <v>23</v>
      </c>
      <c r="E38" s="206">
        <v>1</v>
      </c>
      <c r="F38" s="208">
        <v>0</v>
      </c>
      <c r="G38" s="208">
        <v>1</v>
      </c>
      <c r="H38" s="208"/>
      <c r="I38" s="206"/>
    </row>
    <row r="39" spans="1:9" ht="18" customHeight="1" thickBot="1">
      <c r="A39" s="219" t="s">
        <v>370</v>
      </c>
      <c r="B39" s="220">
        <f>SUM(C39:I39)</f>
        <v>32</v>
      </c>
      <c r="C39" s="221">
        <v>0</v>
      </c>
      <c r="D39" s="206">
        <v>25</v>
      </c>
      <c r="E39" s="216">
        <v>7</v>
      </c>
      <c r="F39" s="221">
        <v>0</v>
      </c>
      <c r="G39" s="1444">
        <v>0</v>
      </c>
      <c r="H39" s="208"/>
      <c r="I39" s="206"/>
    </row>
    <row r="40" spans="1:9" ht="14.25" thickBot="1">
      <c r="A40" s="217"/>
      <c r="B40" s="183"/>
      <c r="C40" s="222"/>
      <c r="D40" s="222"/>
      <c r="E40" s="222"/>
      <c r="F40" s="222"/>
      <c r="G40" s="1445"/>
      <c r="H40" s="247"/>
      <c r="I40" s="246"/>
    </row>
    <row r="41" spans="1:9" ht="18" customHeight="1" thickBot="1">
      <c r="A41" s="1350" t="s">
        <v>323</v>
      </c>
      <c r="B41" s="1351" t="s">
        <v>364</v>
      </c>
      <c r="C41" s="1356" t="s">
        <v>365</v>
      </c>
      <c r="D41" s="223"/>
      <c r="E41" s="223"/>
      <c r="F41" s="223"/>
      <c r="G41" s="224"/>
      <c r="H41" s="225"/>
      <c r="I41" s="224"/>
    </row>
    <row r="42" spans="1:9" ht="18" customHeight="1">
      <c r="A42" s="1343" t="s">
        <v>366</v>
      </c>
      <c r="B42" s="207">
        <v>0</v>
      </c>
      <c r="C42" s="206">
        <v>16</v>
      </c>
      <c r="D42" s="227"/>
      <c r="E42" s="227"/>
      <c r="F42" s="227"/>
      <c r="G42" s="227"/>
      <c r="H42" s="227"/>
      <c r="I42" s="227"/>
    </row>
    <row r="43" spans="1:9" ht="18" customHeight="1">
      <c r="A43" s="1343" t="s">
        <v>367</v>
      </c>
      <c r="B43" s="207">
        <v>0</v>
      </c>
      <c r="C43" s="206">
        <v>25</v>
      </c>
      <c r="D43" s="6"/>
      <c r="E43" s="6"/>
      <c r="F43" s="6"/>
      <c r="G43" s="42"/>
      <c r="H43" s="6"/>
      <c r="I43" s="6"/>
    </row>
    <row r="44" spans="1:9" ht="18" customHeight="1">
      <c r="A44" s="1343" t="s">
        <v>368</v>
      </c>
      <c r="B44" s="208">
        <v>0</v>
      </c>
      <c r="C44" s="206">
        <v>12</v>
      </c>
      <c r="D44" s="676"/>
      <c r="E44" s="676"/>
      <c r="F44" s="676"/>
      <c r="G44" s="676"/>
      <c r="H44" s="676"/>
      <c r="I44" s="676"/>
    </row>
    <row r="45" spans="1:9" ht="18" customHeight="1">
      <c r="A45" s="1343" t="s">
        <v>369</v>
      </c>
      <c r="B45" s="208">
        <v>0</v>
      </c>
      <c r="C45" s="206">
        <v>4</v>
      </c>
      <c r="D45" s="676"/>
      <c r="E45" s="676"/>
      <c r="F45" s="676"/>
      <c r="G45" s="1353"/>
      <c r="H45" s="1353"/>
      <c r="I45" s="1353"/>
    </row>
    <row r="46" spans="1:9" ht="18" customHeight="1" thickBot="1">
      <c r="A46" s="1345" t="s">
        <v>370</v>
      </c>
      <c r="B46" s="221">
        <v>0</v>
      </c>
      <c r="C46" s="216">
        <v>5</v>
      </c>
      <c r="D46" s="206"/>
      <c r="E46" s="206"/>
      <c r="F46" s="206"/>
      <c r="G46" s="206"/>
      <c r="H46" s="206"/>
      <c r="I46" s="206"/>
    </row>
    <row r="47" spans="1:9" ht="13.5">
      <c r="A47" s="1443" t="s">
        <v>3057</v>
      </c>
      <c r="B47" s="222"/>
      <c r="C47" s="246"/>
      <c r="D47" s="206"/>
      <c r="E47" s="206"/>
      <c r="F47" s="206"/>
      <c r="G47" s="206"/>
      <c r="H47" s="206"/>
      <c r="I47" s="206"/>
    </row>
    <row r="48" spans="1:9" ht="13.5">
      <c r="A48" s="1443" t="s">
        <v>3372</v>
      </c>
      <c r="B48" s="1443"/>
      <c r="C48" s="1443"/>
      <c r="D48" s="207" t="s">
        <v>3056</v>
      </c>
      <c r="E48" s="206"/>
      <c r="F48" s="206"/>
      <c r="G48" s="207"/>
      <c r="H48" s="206"/>
      <c r="I48" s="206"/>
    </row>
    <row r="49" spans="1:9" ht="13.5">
      <c r="A49" s="2883"/>
      <c r="B49" s="3007"/>
      <c r="C49" s="206"/>
      <c r="D49" s="206"/>
      <c r="E49" s="206"/>
      <c r="F49" s="206"/>
      <c r="G49" s="206"/>
      <c r="H49" s="206"/>
      <c r="I49" s="206"/>
    </row>
    <row r="50" spans="1:9" ht="13.5">
      <c r="A50" s="3272"/>
      <c r="B50" s="3007"/>
      <c r="C50" s="206"/>
      <c r="D50" s="206"/>
      <c r="E50" s="206"/>
      <c r="F50" s="206"/>
      <c r="G50" s="206"/>
      <c r="H50" s="206"/>
      <c r="I50" s="206"/>
    </row>
    <row r="51" spans="1:9" ht="13.5">
      <c r="A51" s="228"/>
      <c r="B51" s="6"/>
      <c r="C51" s="183"/>
      <c r="D51" s="183"/>
      <c r="E51" s="183"/>
      <c r="F51" s="183"/>
      <c r="G51" s="183"/>
      <c r="H51" s="183"/>
      <c r="I51" s="6"/>
    </row>
    <row r="52" spans="1:9" ht="13.5">
      <c r="A52" s="224"/>
      <c r="B52" s="227"/>
      <c r="C52" s="227"/>
      <c r="D52" s="227"/>
      <c r="E52" s="227"/>
      <c r="F52" s="227"/>
      <c r="G52" s="227"/>
      <c r="H52" s="227"/>
      <c r="I52" s="224"/>
    </row>
    <row r="53" spans="1:9" ht="13.5">
      <c r="A53" s="223"/>
      <c r="B53" s="223"/>
      <c r="C53" s="223"/>
      <c r="D53" s="223"/>
      <c r="E53" s="223"/>
      <c r="F53" s="224"/>
      <c r="G53" s="224"/>
      <c r="H53" s="224"/>
      <c r="I53" s="224"/>
    </row>
    <row r="54" spans="1:9" ht="17.25">
      <c r="A54" s="226"/>
      <c r="B54" s="32"/>
      <c r="C54" s="32"/>
      <c r="D54" s="32"/>
      <c r="E54" s="32"/>
      <c r="F54" s="32"/>
      <c r="G54" s="32"/>
      <c r="H54" s="15"/>
      <c r="I54" s="224"/>
    </row>
    <row r="55" spans="1:9" ht="13.5">
      <c r="A55" s="15"/>
      <c r="B55" s="4"/>
      <c r="C55" s="6"/>
      <c r="D55" s="6"/>
      <c r="E55" s="6"/>
      <c r="F55" s="6"/>
      <c r="G55" s="6"/>
      <c r="H55" s="6"/>
      <c r="I55" s="6"/>
    </row>
    <row r="56" spans="1:9" ht="13.5">
      <c r="A56" s="3624"/>
      <c r="B56" s="3248"/>
      <c r="C56" s="3248"/>
      <c r="D56" s="3248"/>
      <c r="E56" s="230"/>
      <c r="F56" s="230"/>
      <c r="G56" s="230"/>
      <c r="H56" s="231"/>
      <c r="I56" s="230"/>
    </row>
    <row r="57" spans="1:9" ht="13.5">
      <c r="A57" s="2563"/>
      <c r="B57" s="3626"/>
      <c r="C57" s="3626"/>
      <c r="D57" s="3626"/>
      <c r="E57" s="207"/>
      <c r="F57" s="207"/>
      <c r="G57" s="207"/>
      <c r="H57" s="207"/>
      <c r="I57" s="207"/>
    </row>
    <row r="58" spans="1:9" ht="13.5">
      <c r="A58" s="3625"/>
      <c r="B58" s="3626"/>
      <c r="C58" s="3626"/>
      <c r="D58" s="3626"/>
      <c r="E58" s="207"/>
      <c r="F58" s="207"/>
      <c r="G58" s="207"/>
      <c r="H58" s="207"/>
      <c r="I58" s="207"/>
    </row>
    <row r="59" spans="1:9" ht="13.5">
      <c r="A59" s="3625"/>
      <c r="B59" s="3626"/>
      <c r="C59" s="3626"/>
      <c r="D59" s="3626"/>
      <c r="E59" s="207"/>
      <c r="F59" s="207"/>
      <c r="G59" s="207"/>
      <c r="H59" s="207"/>
      <c r="I59" s="207"/>
    </row>
    <row r="60" spans="1:9" ht="13.5">
      <c r="A60" s="3625"/>
      <c r="B60" s="3626"/>
      <c r="C60" s="3626"/>
      <c r="D60" s="3626"/>
      <c r="E60" s="207"/>
      <c r="F60" s="207"/>
      <c r="G60" s="207"/>
      <c r="H60" s="207"/>
      <c r="I60" s="207"/>
    </row>
    <row r="61" spans="1:9" ht="13.5">
      <c r="A61" s="3625"/>
      <c r="B61" s="3626"/>
      <c r="C61" s="3626"/>
      <c r="D61" s="3626"/>
      <c r="E61" s="207"/>
      <c r="F61" s="207"/>
      <c r="G61" s="207"/>
      <c r="H61" s="207"/>
      <c r="I61" s="207"/>
    </row>
    <row r="62" spans="1:9" ht="13.5">
      <c r="A62" s="3625"/>
      <c r="B62" s="3626"/>
      <c r="C62" s="3626"/>
      <c r="D62" s="3626"/>
      <c r="E62" s="207"/>
      <c r="F62" s="207"/>
      <c r="G62" s="207"/>
      <c r="H62" s="207"/>
      <c r="I62" s="207"/>
    </row>
    <row r="63" spans="1:9" ht="13.5">
      <c r="A63" s="3625"/>
      <c r="B63" s="3626"/>
      <c r="C63" s="3626"/>
      <c r="D63" s="3626"/>
      <c r="E63" s="207"/>
      <c r="F63" s="207"/>
      <c r="G63" s="207"/>
      <c r="H63" s="207"/>
      <c r="I63" s="207"/>
    </row>
    <row r="64" spans="1:9" ht="13.5">
      <c r="A64" s="3625"/>
      <c r="B64" s="3626"/>
      <c r="C64" s="3626"/>
      <c r="D64" s="3626"/>
      <c r="E64" s="207"/>
      <c r="F64" s="207"/>
      <c r="G64" s="207"/>
      <c r="H64" s="207"/>
      <c r="I64" s="207"/>
    </row>
    <row r="65" spans="1:9" ht="13.5">
      <c r="A65" s="2563"/>
      <c r="B65" s="3248"/>
      <c r="C65" s="3248"/>
      <c r="D65" s="3248"/>
      <c r="E65" s="207"/>
      <c r="F65" s="207"/>
      <c r="G65" s="207"/>
      <c r="H65" s="207"/>
      <c r="I65" s="207"/>
    </row>
    <row r="66" spans="1:9" ht="13.5">
      <c r="A66" s="2563"/>
      <c r="B66" s="3248"/>
      <c r="C66" s="3248"/>
      <c r="D66" s="3248"/>
      <c r="E66" s="207"/>
      <c r="F66" s="207"/>
      <c r="G66" s="207"/>
      <c r="H66" s="207"/>
      <c r="I66" s="207"/>
    </row>
    <row r="67" spans="1:9" ht="13.5">
      <c r="A67" s="15"/>
      <c r="B67" s="4"/>
      <c r="C67" s="6"/>
      <c r="D67" s="224"/>
      <c r="E67" s="42"/>
      <c r="F67" s="42"/>
      <c r="G67" s="42"/>
      <c r="H67" s="42"/>
      <c r="I67" s="6"/>
    </row>
  </sheetData>
  <sheetProtection/>
  <mergeCells count="18">
    <mergeCell ref="A63:D63"/>
    <mergeCell ref="A64:D64"/>
    <mergeCell ref="A65:D65"/>
    <mergeCell ref="A66:D66"/>
    <mergeCell ref="A57:D57"/>
    <mergeCell ref="A58:D58"/>
    <mergeCell ref="A59:D59"/>
    <mergeCell ref="A60:D60"/>
    <mergeCell ref="A61:D61"/>
    <mergeCell ref="A62:D62"/>
    <mergeCell ref="A4:A11"/>
    <mergeCell ref="A12:A19"/>
    <mergeCell ref="A20:A27"/>
    <mergeCell ref="A3:B3"/>
    <mergeCell ref="A56:D56"/>
    <mergeCell ref="A49:B49"/>
    <mergeCell ref="A50:B50"/>
    <mergeCell ref="A31:B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&amp;C-99-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PageLayoutView="0" workbookViewId="0" topLeftCell="A1">
      <selection activeCell="M13" sqref="M13"/>
    </sheetView>
  </sheetViews>
  <sheetFormatPr defaultColWidth="6.625" defaultRowHeight="13.5"/>
  <cols>
    <col min="1" max="1" width="3.625" style="3" customWidth="1"/>
    <col min="2" max="2" width="19.00390625" style="34" customWidth="1"/>
    <col min="3" max="8" width="11.50390625" style="34" customWidth="1"/>
    <col min="9" max="16384" width="6.625" style="3" customWidth="1"/>
  </cols>
  <sheetData>
    <row r="1" spans="2:8" ht="15" customHeight="1">
      <c r="B1" s="1" t="s">
        <v>3475</v>
      </c>
      <c r="C1" s="37"/>
      <c r="D1" s="37"/>
      <c r="E1" s="37"/>
      <c r="F1" s="37"/>
      <c r="G1" s="37"/>
      <c r="H1" s="37"/>
    </row>
    <row r="2" spans="2:8" ht="14.25" customHeight="1" thickBot="1">
      <c r="B2" s="3"/>
      <c r="C2" s="6"/>
      <c r="D2" s="6"/>
      <c r="E2" s="6"/>
      <c r="F2" s="6"/>
      <c r="G2" s="6" t="s">
        <v>2545</v>
      </c>
      <c r="H2" s="6"/>
    </row>
    <row r="3" spans="2:9" ht="14.25" customHeight="1">
      <c r="B3" s="2936" t="s">
        <v>1592</v>
      </c>
      <c r="C3" s="3627" t="s">
        <v>145</v>
      </c>
      <c r="D3" s="3628"/>
      <c r="E3" s="3628"/>
      <c r="F3" s="3628"/>
      <c r="G3" s="3628"/>
      <c r="H3" s="1458"/>
      <c r="I3" s="15"/>
    </row>
    <row r="4" spans="2:8" ht="14.25" customHeight="1" thickBot="1">
      <c r="B4" s="3155"/>
      <c r="C4" s="772" t="s">
        <v>391</v>
      </c>
      <c r="D4" s="107" t="s">
        <v>1520</v>
      </c>
      <c r="E4" s="108" t="s">
        <v>1414</v>
      </c>
      <c r="F4" s="108" t="s">
        <v>1488</v>
      </c>
      <c r="G4" s="108" t="s">
        <v>1415</v>
      </c>
      <c r="H4" s="264"/>
    </row>
    <row r="5" spans="2:8" ht="15" customHeight="1">
      <c r="B5" s="773" t="s">
        <v>1593</v>
      </c>
      <c r="C5" s="112">
        <f>C6+C28+C46</f>
        <v>58329560</v>
      </c>
      <c r="D5" s="112">
        <f>D6+D28+D46</f>
        <v>50803233</v>
      </c>
      <c r="E5" s="112">
        <f>E6+E28+E46</f>
        <v>52218611</v>
      </c>
      <c r="F5" s="112">
        <f>F6+F28+F46</f>
        <v>51111382</v>
      </c>
      <c r="G5" s="1456">
        <f>G6+G28+G46</f>
        <v>48072248</v>
      </c>
      <c r="H5" s="128"/>
    </row>
    <row r="6" spans="2:8" ht="15" customHeight="1">
      <c r="B6" s="774" t="s">
        <v>1594</v>
      </c>
      <c r="C6" s="128">
        <f>SUM(C7:C27)</f>
        <v>28954176</v>
      </c>
      <c r="D6" s="128">
        <f>SUM(D7:D27)</f>
        <v>25116382</v>
      </c>
      <c r="E6" s="128">
        <f>SUM(E7:E27)</f>
        <v>26527137</v>
      </c>
      <c r="F6" s="128">
        <f>SUM(F7:F27)</f>
        <v>26396768</v>
      </c>
      <c r="G6" s="128">
        <f>SUM(G7:G27)</f>
        <v>22770886</v>
      </c>
      <c r="H6" s="128"/>
    </row>
    <row r="7" spans="2:8" ht="15" customHeight="1">
      <c r="B7" s="240" t="s">
        <v>1595</v>
      </c>
      <c r="C7" s="121">
        <v>5487796</v>
      </c>
      <c r="D7" s="121">
        <v>4959416</v>
      </c>
      <c r="E7" s="121">
        <v>5032446</v>
      </c>
      <c r="F7" s="121">
        <v>5213279</v>
      </c>
      <c r="G7" s="121">
        <v>5254012</v>
      </c>
      <c r="H7" s="117"/>
    </row>
    <row r="8" spans="2:8" ht="15" customHeight="1">
      <c r="B8" s="240" t="s">
        <v>1596</v>
      </c>
      <c r="C8" s="121">
        <v>251650</v>
      </c>
      <c r="D8" s="121">
        <v>272433</v>
      </c>
      <c r="E8" s="121">
        <v>385758</v>
      </c>
      <c r="F8" s="121">
        <v>487390</v>
      </c>
      <c r="G8" s="121">
        <v>696181</v>
      </c>
      <c r="H8" s="121"/>
    </row>
    <row r="9" spans="2:8" ht="15" customHeight="1">
      <c r="B9" s="240" t="s">
        <v>1597</v>
      </c>
      <c r="C9" s="121">
        <v>93365</v>
      </c>
      <c r="D9" s="121">
        <v>64094</v>
      </c>
      <c r="E9" s="121">
        <v>61587</v>
      </c>
      <c r="F9" s="121">
        <v>41000</v>
      </c>
      <c r="G9" s="121">
        <v>29189</v>
      </c>
      <c r="H9" s="121"/>
    </row>
    <row r="10" spans="2:8" ht="15" customHeight="1">
      <c r="B10" s="240" t="s">
        <v>1598</v>
      </c>
      <c r="C10" s="121">
        <v>0</v>
      </c>
      <c r="D10" s="121">
        <v>0</v>
      </c>
      <c r="E10" s="121">
        <v>12939</v>
      </c>
      <c r="F10" s="121">
        <v>20022</v>
      </c>
      <c r="G10" s="121">
        <v>29065</v>
      </c>
      <c r="H10" s="121"/>
    </row>
    <row r="11" spans="2:9" ht="15" customHeight="1">
      <c r="B11" s="60" t="s">
        <v>1599</v>
      </c>
      <c r="C11" s="121">
        <v>0</v>
      </c>
      <c r="D11" s="121">
        <v>0</v>
      </c>
      <c r="E11" s="121">
        <v>10110</v>
      </c>
      <c r="F11" s="121">
        <v>24765</v>
      </c>
      <c r="G11" s="121">
        <v>22332</v>
      </c>
      <c r="H11" s="123"/>
      <c r="I11" s="15"/>
    </row>
    <row r="12" spans="2:8" ht="15" customHeight="1">
      <c r="B12" s="240" t="s">
        <v>1600</v>
      </c>
      <c r="C12" s="121">
        <v>469865</v>
      </c>
      <c r="D12" s="121">
        <v>519424</v>
      </c>
      <c r="E12" s="121">
        <v>563783</v>
      </c>
      <c r="F12" s="121">
        <v>522330</v>
      </c>
      <c r="G12" s="121">
        <v>543423</v>
      </c>
      <c r="H12" s="121"/>
    </row>
    <row r="13" spans="2:11" ht="15" customHeight="1">
      <c r="B13" s="240" t="s">
        <v>1601</v>
      </c>
      <c r="C13" s="121">
        <v>56884</v>
      </c>
      <c r="D13" s="121">
        <v>51044</v>
      </c>
      <c r="E13" s="121">
        <v>44997</v>
      </c>
      <c r="F13" s="121">
        <v>42753</v>
      </c>
      <c r="G13" s="123">
        <v>40529</v>
      </c>
      <c r="H13" s="123"/>
      <c r="K13" s="35"/>
    </row>
    <row r="14" spans="2:8" ht="15" customHeight="1">
      <c r="B14" s="240" t="s">
        <v>1602</v>
      </c>
      <c r="C14" s="121">
        <v>128763</v>
      </c>
      <c r="D14" s="121">
        <v>143070</v>
      </c>
      <c r="E14" s="121">
        <v>164327</v>
      </c>
      <c r="F14" s="121">
        <v>152268</v>
      </c>
      <c r="G14" s="121">
        <v>150299</v>
      </c>
      <c r="H14" s="123"/>
    </row>
    <row r="15" spans="2:8" ht="15" customHeight="1">
      <c r="B15" s="240" t="s">
        <v>1603</v>
      </c>
      <c r="C15" s="121">
        <v>197764</v>
      </c>
      <c r="D15" s="121">
        <v>185219</v>
      </c>
      <c r="E15" s="121">
        <v>163852</v>
      </c>
      <c r="F15" s="121">
        <v>169232</v>
      </c>
      <c r="G15" s="121">
        <v>139865</v>
      </c>
      <c r="H15" s="123"/>
    </row>
    <row r="16" spans="2:8" ht="15" customHeight="1">
      <c r="B16" s="53" t="s">
        <v>1604</v>
      </c>
      <c r="C16" s="121">
        <v>9528529</v>
      </c>
      <c r="D16" s="121">
        <v>8709287</v>
      </c>
      <c r="E16" s="121">
        <v>8779986</v>
      </c>
      <c r="F16" s="121">
        <v>8891669</v>
      </c>
      <c r="G16" s="121">
        <v>8749728</v>
      </c>
      <c r="H16" s="123"/>
    </row>
    <row r="17" spans="2:8" ht="15" customHeight="1">
      <c r="B17" s="60" t="s">
        <v>1605</v>
      </c>
      <c r="C17" s="121">
        <v>12772</v>
      </c>
      <c r="D17" s="121">
        <v>13835</v>
      </c>
      <c r="E17" s="121">
        <v>13536</v>
      </c>
      <c r="F17" s="121">
        <v>13722</v>
      </c>
      <c r="G17" s="121">
        <v>13983</v>
      </c>
      <c r="H17" s="121"/>
    </row>
    <row r="18" spans="2:8" ht="15" customHeight="1">
      <c r="B18" s="240" t="s">
        <v>1606</v>
      </c>
      <c r="C18" s="121">
        <v>712173</v>
      </c>
      <c r="D18" s="121">
        <v>670664</v>
      </c>
      <c r="E18" s="121">
        <v>621813</v>
      </c>
      <c r="F18" s="121">
        <v>691045</v>
      </c>
      <c r="G18" s="121">
        <v>574384</v>
      </c>
      <c r="H18" s="121"/>
    </row>
    <row r="19" spans="2:8" ht="15" customHeight="1">
      <c r="B19" s="240" t="s">
        <v>1607</v>
      </c>
      <c r="C19" s="121">
        <v>513094</v>
      </c>
      <c r="D19" s="121">
        <v>487096</v>
      </c>
      <c r="E19" s="121">
        <v>497846</v>
      </c>
      <c r="F19" s="121">
        <v>546575</v>
      </c>
      <c r="G19" s="121">
        <v>515212</v>
      </c>
      <c r="H19" s="121"/>
    </row>
    <row r="20" spans="2:8" ht="15" customHeight="1">
      <c r="B20" s="240" t="s">
        <v>1608</v>
      </c>
      <c r="C20" s="121">
        <v>1858339</v>
      </c>
      <c r="D20" s="121">
        <v>1890255</v>
      </c>
      <c r="E20" s="121">
        <v>1885616</v>
      </c>
      <c r="F20" s="121">
        <v>2268917</v>
      </c>
      <c r="G20" s="121">
        <v>1150868</v>
      </c>
      <c r="H20" s="121"/>
    </row>
    <row r="21" spans="2:8" ht="15" customHeight="1">
      <c r="B21" s="240" t="s">
        <v>1609</v>
      </c>
      <c r="C21" s="121">
        <v>2573317</v>
      </c>
      <c r="D21" s="121">
        <v>1623388</v>
      </c>
      <c r="E21" s="121">
        <v>1487354</v>
      </c>
      <c r="F21" s="121">
        <v>2689935</v>
      </c>
      <c r="G21" s="121">
        <v>1301350</v>
      </c>
      <c r="H21" s="121"/>
    </row>
    <row r="22" spans="2:8" ht="15" customHeight="1">
      <c r="B22" s="240" t="s">
        <v>1610</v>
      </c>
      <c r="C22" s="121">
        <v>74250</v>
      </c>
      <c r="D22" s="121">
        <v>39036</v>
      </c>
      <c r="E22" s="121">
        <v>40431</v>
      </c>
      <c r="F22" s="121">
        <v>43474</v>
      </c>
      <c r="G22" s="121">
        <v>55301</v>
      </c>
      <c r="H22" s="121"/>
    </row>
    <row r="23" spans="2:8" ht="15" customHeight="1">
      <c r="B23" s="240" t="s">
        <v>1611</v>
      </c>
      <c r="C23" s="121">
        <v>2100</v>
      </c>
      <c r="D23" s="121">
        <v>200</v>
      </c>
      <c r="E23" s="121">
        <v>43930</v>
      </c>
      <c r="F23" s="121">
        <v>7104</v>
      </c>
      <c r="G23" s="121">
        <v>2160</v>
      </c>
      <c r="H23" s="121"/>
    </row>
    <row r="24" spans="2:8" ht="15" customHeight="1">
      <c r="B24" s="240" t="s">
        <v>1612</v>
      </c>
      <c r="C24" s="121">
        <v>985385</v>
      </c>
      <c r="D24" s="121">
        <v>264094</v>
      </c>
      <c r="E24" s="121">
        <v>1141842</v>
      </c>
      <c r="F24" s="121">
        <v>43976</v>
      </c>
      <c r="G24" s="121">
        <v>52067</v>
      </c>
      <c r="H24" s="121"/>
    </row>
    <row r="25" spans="2:8" ht="15" customHeight="1">
      <c r="B25" s="240" t="s">
        <v>1613</v>
      </c>
      <c r="C25" s="121">
        <v>0</v>
      </c>
      <c r="D25" s="121">
        <v>1442254</v>
      </c>
      <c r="E25" s="121">
        <v>887116</v>
      </c>
      <c r="F25" s="121">
        <v>852263</v>
      </c>
      <c r="G25" s="121">
        <v>673481</v>
      </c>
      <c r="H25" s="121"/>
    </row>
    <row r="26" spans="2:8" ht="15" customHeight="1">
      <c r="B26" s="240" t="s">
        <v>1614</v>
      </c>
      <c r="C26" s="121">
        <v>1080330</v>
      </c>
      <c r="D26" s="121">
        <v>429973</v>
      </c>
      <c r="E26" s="121">
        <v>451268</v>
      </c>
      <c r="F26" s="121">
        <v>394749</v>
      </c>
      <c r="G26" s="121">
        <v>396957</v>
      </c>
      <c r="H26" s="121"/>
    </row>
    <row r="27" spans="2:8" ht="15" customHeight="1">
      <c r="B27" s="240" t="s">
        <v>1615</v>
      </c>
      <c r="C27" s="121">
        <v>4927800</v>
      </c>
      <c r="D27" s="121">
        <v>3351600</v>
      </c>
      <c r="E27" s="121">
        <v>4236600</v>
      </c>
      <c r="F27" s="121">
        <v>3280300</v>
      </c>
      <c r="G27" s="121">
        <v>2380500</v>
      </c>
      <c r="H27" s="121"/>
    </row>
    <row r="28" spans="2:9" ht="15" customHeight="1">
      <c r="B28" s="775" t="s">
        <v>1616</v>
      </c>
      <c r="C28" s="114">
        <f>SUM(C29:C45)</f>
        <v>23893582</v>
      </c>
      <c r="D28" s="114">
        <f>SUM(D29:D45)</f>
        <v>19912020</v>
      </c>
      <c r="E28" s="114">
        <f>SUM(E29:E45)</f>
        <v>19761616</v>
      </c>
      <c r="F28" s="114">
        <f>SUM(F29:F45)</f>
        <v>18964324</v>
      </c>
      <c r="G28" s="114">
        <f>SUM(G29:G45)</f>
        <v>19410022</v>
      </c>
      <c r="H28" s="128"/>
      <c r="I28" s="15"/>
    </row>
    <row r="29" spans="1:10" ht="15" customHeight="1">
      <c r="A29"/>
      <c r="B29" s="240" t="s">
        <v>155</v>
      </c>
      <c r="C29" s="121">
        <v>5125604</v>
      </c>
      <c r="D29" s="121">
        <v>4807518</v>
      </c>
      <c r="E29" s="121">
        <v>4756961</v>
      </c>
      <c r="F29" s="121">
        <v>5170400</v>
      </c>
      <c r="G29" s="121">
        <v>5442196</v>
      </c>
      <c r="H29" s="121"/>
      <c r="J29"/>
    </row>
    <row r="30" spans="2:8" ht="15" customHeight="1">
      <c r="B30" s="240" t="s">
        <v>156</v>
      </c>
      <c r="C30" s="121">
        <v>7291065</v>
      </c>
      <c r="D30" s="121">
        <v>6878705</v>
      </c>
      <c r="E30" s="121">
        <v>6669776</v>
      </c>
      <c r="F30" s="121">
        <v>6623515</v>
      </c>
      <c r="G30" s="121">
        <v>6486881</v>
      </c>
      <c r="H30" s="121"/>
    </row>
    <row r="31" spans="2:9" ht="15" customHeight="1">
      <c r="B31" s="122" t="s">
        <v>157</v>
      </c>
      <c r="C31" s="121">
        <v>0</v>
      </c>
      <c r="D31" s="121">
        <v>0</v>
      </c>
      <c r="E31" s="121">
        <v>0</v>
      </c>
      <c r="F31" s="121">
        <v>0</v>
      </c>
      <c r="G31" s="118">
        <v>0</v>
      </c>
      <c r="H31" s="121"/>
      <c r="I31" s="15"/>
    </row>
    <row r="32" spans="2:15" ht="15" customHeight="1">
      <c r="B32" s="240" t="s">
        <v>158</v>
      </c>
      <c r="C32" s="121">
        <v>3502823</v>
      </c>
      <c r="D32" s="121">
        <v>3465953</v>
      </c>
      <c r="E32" s="121">
        <v>3594259</v>
      </c>
      <c r="F32" s="121">
        <v>3759518</v>
      </c>
      <c r="G32" s="121">
        <v>3874880</v>
      </c>
      <c r="H32" s="121"/>
      <c r="O32" s="15"/>
    </row>
    <row r="33" spans="2:8" ht="15" customHeight="1">
      <c r="B33" s="60" t="s">
        <v>159</v>
      </c>
      <c r="C33" s="121">
        <v>0</v>
      </c>
      <c r="D33" s="121">
        <v>0</v>
      </c>
      <c r="E33" s="121">
        <v>0</v>
      </c>
      <c r="F33" s="121">
        <v>0</v>
      </c>
      <c r="G33" s="121">
        <v>21763</v>
      </c>
      <c r="H33" s="121"/>
    </row>
    <row r="34" spans="2:8" ht="15" customHeight="1">
      <c r="B34" s="53" t="s">
        <v>160</v>
      </c>
      <c r="C34" s="121">
        <v>3274655</v>
      </c>
      <c r="D34" s="121">
        <v>3325017</v>
      </c>
      <c r="E34" s="121">
        <v>3203647</v>
      </c>
      <c r="F34" s="121">
        <v>2453072</v>
      </c>
      <c r="G34" s="121">
        <v>2349862</v>
      </c>
      <c r="H34" s="121"/>
    </row>
    <row r="35" spans="2:8" ht="15" customHeight="1">
      <c r="B35" s="53" t="s">
        <v>161</v>
      </c>
      <c r="C35" s="121">
        <v>157039</v>
      </c>
      <c r="D35" s="121">
        <v>165279</v>
      </c>
      <c r="E35" s="121">
        <v>182638</v>
      </c>
      <c r="F35" s="121">
        <v>182043</v>
      </c>
      <c r="G35" s="121">
        <v>157743</v>
      </c>
      <c r="H35" s="121"/>
    </row>
    <row r="36" spans="2:8" ht="15" customHeight="1">
      <c r="B36" s="53" t="s">
        <v>162</v>
      </c>
      <c r="C36" s="121">
        <v>305294</v>
      </c>
      <c r="D36" s="121">
        <v>314653</v>
      </c>
      <c r="E36" s="121">
        <v>264099</v>
      </c>
      <c r="F36" s="121">
        <v>99617</v>
      </c>
      <c r="G36" s="121">
        <v>152076</v>
      </c>
      <c r="H36" s="121"/>
    </row>
    <row r="37" spans="2:8" ht="15" customHeight="1">
      <c r="B37" s="53" t="s">
        <v>163</v>
      </c>
      <c r="C37" s="121">
        <v>53285</v>
      </c>
      <c r="D37" s="121">
        <v>44863</v>
      </c>
      <c r="E37" s="123">
        <v>46665</v>
      </c>
      <c r="F37" s="123">
        <v>44029</v>
      </c>
      <c r="G37" s="123">
        <v>47009</v>
      </c>
      <c r="H37" s="118"/>
    </row>
    <row r="38" spans="2:8" ht="15" customHeight="1">
      <c r="B38" s="53" t="s">
        <v>164</v>
      </c>
      <c r="C38" s="121">
        <v>0</v>
      </c>
      <c r="D38" s="121">
        <v>0</v>
      </c>
      <c r="E38" s="121">
        <v>0</v>
      </c>
      <c r="F38" s="121">
        <v>0</v>
      </c>
      <c r="G38" s="118">
        <v>0</v>
      </c>
      <c r="H38" s="118"/>
    </row>
    <row r="39" spans="2:8" ht="15" customHeight="1">
      <c r="B39" s="53" t="s">
        <v>165</v>
      </c>
      <c r="C39" s="121">
        <v>23727</v>
      </c>
      <c r="D39" s="121">
        <v>23229</v>
      </c>
      <c r="E39" s="121">
        <v>15415</v>
      </c>
      <c r="F39" s="121">
        <v>12634</v>
      </c>
      <c r="G39" s="118">
        <v>11856</v>
      </c>
      <c r="H39" s="118"/>
    </row>
    <row r="40" spans="2:8" ht="15" customHeight="1">
      <c r="B40" s="53" t="s">
        <v>1617</v>
      </c>
      <c r="C40" s="121">
        <v>0</v>
      </c>
      <c r="D40" s="121">
        <v>0</v>
      </c>
      <c r="E40" s="121">
        <v>0</v>
      </c>
      <c r="F40" s="121">
        <v>0</v>
      </c>
      <c r="G40" s="118">
        <v>0</v>
      </c>
      <c r="H40" s="118"/>
    </row>
    <row r="41" spans="2:8" ht="15" customHeight="1">
      <c r="B41" s="53" t="s">
        <v>167</v>
      </c>
      <c r="C41" s="121">
        <v>63834</v>
      </c>
      <c r="D41" s="121">
        <v>62753</v>
      </c>
      <c r="E41" s="121">
        <v>62750</v>
      </c>
      <c r="F41" s="121">
        <v>60902</v>
      </c>
      <c r="G41" s="121">
        <v>60906</v>
      </c>
      <c r="H41" s="121"/>
    </row>
    <row r="42" spans="2:8" ht="15" customHeight="1">
      <c r="B42" s="53" t="s">
        <v>1618</v>
      </c>
      <c r="C42" s="121">
        <v>69201</v>
      </c>
      <c r="D42" s="121">
        <v>10620</v>
      </c>
      <c r="E42" s="121">
        <v>0</v>
      </c>
      <c r="F42" s="121">
        <v>0</v>
      </c>
      <c r="G42" s="121">
        <v>0</v>
      </c>
      <c r="H42" s="121"/>
    </row>
    <row r="43" spans="2:8" ht="15" customHeight="1">
      <c r="B43" s="53" t="s">
        <v>1619</v>
      </c>
      <c r="C43" s="121">
        <v>4027055</v>
      </c>
      <c r="D43" s="121">
        <v>813430</v>
      </c>
      <c r="E43" s="121">
        <v>965406</v>
      </c>
      <c r="F43" s="121">
        <v>558594</v>
      </c>
      <c r="G43" s="121">
        <v>661630</v>
      </c>
      <c r="H43" s="121"/>
    </row>
    <row r="44" spans="2:8" ht="15" customHeight="1">
      <c r="B44" s="53" t="s">
        <v>169</v>
      </c>
      <c r="C44" s="121">
        <v>0</v>
      </c>
      <c r="D44" s="121">
        <v>0</v>
      </c>
      <c r="E44" s="121">
        <v>0</v>
      </c>
      <c r="F44" s="121">
        <v>0</v>
      </c>
      <c r="G44" s="118">
        <v>96345</v>
      </c>
      <c r="H44" s="118"/>
    </row>
    <row r="45" spans="2:8" ht="15" customHeight="1">
      <c r="B45" s="53" t="s">
        <v>170</v>
      </c>
      <c r="C45" s="121">
        <v>0</v>
      </c>
      <c r="D45" s="121">
        <v>0</v>
      </c>
      <c r="E45" s="121">
        <v>0</v>
      </c>
      <c r="F45" s="121">
        <v>0</v>
      </c>
      <c r="G45" s="121">
        <v>46875</v>
      </c>
      <c r="H45" s="121"/>
    </row>
    <row r="46" spans="2:9" ht="15" customHeight="1">
      <c r="B46" s="776" t="s">
        <v>1620</v>
      </c>
      <c r="C46" s="125">
        <f>C47+C50</f>
        <v>5481802</v>
      </c>
      <c r="D46" s="125">
        <f>D47+D50</f>
        <v>5774831</v>
      </c>
      <c r="E46" s="125">
        <f>E47+E50</f>
        <v>5929858</v>
      </c>
      <c r="F46" s="126">
        <f>F47+F50</f>
        <v>5750290</v>
      </c>
      <c r="G46" s="126">
        <f>G47+G50</f>
        <v>5891340</v>
      </c>
      <c r="H46" s="128"/>
      <c r="I46" s="15"/>
    </row>
    <row r="47" spans="2:9" ht="15" customHeight="1">
      <c r="B47" s="777" t="s">
        <v>1621</v>
      </c>
      <c r="C47" s="1446">
        <f>SUM(C48:C49)</f>
        <v>4089661</v>
      </c>
      <c r="D47" s="1446">
        <f>SUM(D48:D49)</f>
        <v>4379024</v>
      </c>
      <c r="E47" s="1446">
        <f>SUM(E48:E49)</f>
        <v>4255153</v>
      </c>
      <c r="F47" s="1446">
        <f>SUM(F48:F49)</f>
        <v>4352899</v>
      </c>
      <c r="G47" s="1446">
        <f>SUM(G48:G49)</f>
        <v>4156942</v>
      </c>
      <c r="H47" s="1446"/>
      <c r="I47" s="15"/>
    </row>
    <row r="48" spans="2:9" ht="15" customHeight="1">
      <c r="B48" s="240" t="s">
        <v>1622</v>
      </c>
      <c r="C48" s="1447">
        <v>3868588</v>
      </c>
      <c r="D48" s="1447">
        <v>3965701</v>
      </c>
      <c r="E48" s="1447">
        <v>4121783</v>
      </c>
      <c r="F48" s="1447">
        <v>4052711</v>
      </c>
      <c r="G48" s="1447">
        <v>4046253</v>
      </c>
      <c r="H48" s="1447"/>
      <c r="I48" s="15"/>
    </row>
    <row r="49" spans="2:9" ht="15" customHeight="1">
      <c r="B49" s="240" t="s">
        <v>1623</v>
      </c>
      <c r="C49" s="1447">
        <v>221073</v>
      </c>
      <c r="D49" s="1447">
        <v>413323</v>
      </c>
      <c r="E49" s="1448">
        <v>133370</v>
      </c>
      <c r="F49" s="1448">
        <v>300188</v>
      </c>
      <c r="G49" s="1449">
        <v>110689</v>
      </c>
      <c r="H49" s="1447"/>
      <c r="I49" s="15"/>
    </row>
    <row r="50" spans="2:9" ht="15" customHeight="1">
      <c r="B50" s="778" t="s">
        <v>1624</v>
      </c>
      <c r="C50" s="1450">
        <v>1392141</v>
      </c>
      <c r="D50" s="1451">
        <v>1395807</v>
      </c>
      <c r="E50" s="1451">
        <v>1674705</v>
      </c>
      <c r="F50" s="1451">
        <v>1397391</v>
      </c>
      <c r="G50" s="1451">
        <v>1734398</v>
      </c>
      <c r="H50" s="1459"/>
      <c r="I50" s="15"/>
    </row>
    <row r="51" spans="2:8" ht="15" customHeight="1">
      <c r="B51" s="240" t="s">
        <v>1625</v>
      </c>
      <c r="C51" s="1452">
        <v>1185924</v>
      </c>
      <c r="D51" s="1453">
        <v>1188343</v>
      </c>
      <c r="E51" s="1453">
        <v>1243481</v>
      </c>
      <c r="F51" s="1453">
        <v>1232137</v>
      </c>
      <c r="G51" s="1453">
        <v>1242229</v>
      </c>
      <c r="H51" s="1453"/>
    </row>
    <row r="52" spans="2:9" ht="15" customHeight="1" thickBot="1">
      <c r="B52" s="243" t="s">
        <v>1626</v>
      </c>
      <c r="C52" s="1454">
        <v>206217</v>
      </c>
      <c r="D52" s="1455">
        <v>207464</v>
      </c>
      <c r="E52" s="1455">
        <v>431224</v>
      </c>
      <c r="F52" s="1455">
        <v>165254</v>
      </c>
      <c r="G52" s="1457">
        <v>492169</v>
      </c>
      <c r="H52" s="1453"/>
      <c r="I52" s="15"/>
    </row>
    <row r="53" spans="3:8" s="81" customFormat="1" ht="14.25" customHeight="1">
      <c r="C53" s="247"/>
      <c r="D53" s="247"/>
      <c r="E53" s="247"/>
      <c r="F53" s="247"/>
      <c r="G53" s="1799"/>
      <c r="H53" s="574"/>
    </row>
  </sheetData>
  <sheetProtection/>
  <mergeCells count="2"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&amp;C-101-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31">
      <selection activeCell="J13" sqref="J13"/>
    </sheetView>
  </sheetViews>
  <sheetFormatPr defaultColWidth="6.625" defaultRowHeight="13.5"/>
  <cols>
    <col min="1" max="1" width="19.00390625" style="34" customWidth="1"/>
    <col min="2" max="7" width="11.50390625" style="34" customWidth="1"/>
    <col min="8" max="16384" width="6.625" style="3" customWidth="1"/>
  </cols>
  <sheetData>
    <row r="1" spans="1:7" ht="15" customHeight="1">
      <c r="A1" s="1"/>
      <c r="B1" s="1"/>
      <c r="C1" s="37"/>
      <c r="D1" s="37"/>
      <c r="E1" s="37"/>
      <c r="F1" s="37"/>
      <c r="G1" s="37"/>
    </row>
    <row r="2" spans="1:7" ht="14.25" customHeight="1" thickBot="1">
      <c r="A2" s="3"/>
      <c r="B2" s="6"/>
      <c r="C2" s="6"/>
      <c r="D2" s="6"/>
      <c r="E2" s="6"/>
      <c r="F2" s="6"/>
      <c r="G2" s="6" t="s">
        <v>1591</v>
      </c>
    </row>
    <row r="3" spans="1:8" ht="14.25" customHeight="1">
      <c r="A3" s="2936" t="s">
        <v>1592</v>
      </c>
      <c r="B3" s="3629" t="s">
        <v>145</v>
      </c>
      <c r="C3" s="3630"/>
      <c r="D3" s="3630"/>
      <c r="E3" s="3630"/>
      <c r="F3" s="3631"/>
      <c r="G3" s="47" t="s">
        <v>1627</v>
      </c>
      <c r="H3" s="15"/>
    </row>
    <row r="4" spans="1:7" ht="14.25" customHeight="1" thickBot="1">
      <c r="A4" s="3155"/>
      <c r="B4" s="107" t="s">
        <v>1534</v>
      </c>
      <c r="C4" s="107" t="s">
        <v>1416</v>
      </c>
      <c r="D4" s="108" t="s">
        <v>1535</v>
      </c>
      <c r="E4" s="108" t="s">
        <v>1417</v>
      </c>
      <c r="F4" s="1556" t="s">
        <v>2572</v>
      </c>
      <c r="G4" s="1557" t="s">
        <v>2573</v>
      </c>
    </row>
    <row r="5" spans="1:7" ht="15" customHeight="1">
      <c r="A5" s="773" t="s">
        <v>1593</v>
      </c>
      <c r="B5" s="112">
        <f aca="true" t="shared" si="0" ref="B5:G5">B6+B28+B45</f>
        <v>46678623</v>
      </c>
      <c r="C5" s="112">
        <f t="shared" si="0"/>
        <v>43435553</v>
      </c>
      <c r="D5" s="112">
        <f t="shared" si="0"/>
        <v>44263255</v>
      </c>
      <c r="E5" s="112">
        <f t="shared" si="0"/>
        <v>47343657</v>
      </c>
      <c r="F5" s="1558">
        <f t="shared" si="0"/>
        <v>52135219</v>
      </c>
      <c r="G5" s="1558">
        <f t="shared" si="0"/>
        <v>47215013</v>
      </c>
    </row>
    <row r="6" spans="1:7" ht="15" customHeight="1">
      <c r="A6" s="774" t="s">
        <v>1594</v>
      </c>
      <c r="B6" s="128">
        <f aca="true" t="shared" si="1" ref="B6:G6">SUM(B7:B27)</f>
        <v>21960858</v>
      </c>
      <c r="C6" s="128">
        <f t="shared" si="1"/>
        <v>23090975</v>
      </c>
      <c r="D6" s="128">
        <f t="shared" si="1"/>
        <v>24700813</v>
      </c>
      <c r="E6" s="128">
        <f t="shared" si="1"/>
        <v>27367840</v>
      </c>
      <c r="F6" s="1459">
        <f t="shared" si="1"/>
        <v>28910674</v>
      </c>
      <c r="G6" s="1559">
        <f t="shared" si="1"/>
        <v>26078000</v>
      </c>
    </row>
    <row r="7" spans="1:7" ht="15" customHeight="1">
      <c r="A7" s="240" t="s">
        <v>1595</v>
      </c>
      <c r="B7" s="121">
        <v>5915800</v>
      </c>
      <c r="C7" s="121">
        <v>6019535</v>
      </c>
      <c r="D7" s="121">
        <v>5438351</v>
      </c>
      <c r="E7" s="121">
        <v>5366002</v>
      </c>
      <c r="F7" s="1453">
        <v>5396885</v>
      </c>
      <c r="G7" s="1462">
        <v>5035694</v>
      </c>
    </row>
    <row r="8" spans="1:7" ht="15" customHeight="1">
      <c r="A8" s="240" t="s">
        <v>1596</v>
      </c>
      <c r="B8" s="121">
        <v>289745</v>
      </c>
      <c r="C8" s="121">
        <v>280160</v>
      </c>
      <c r="D8" s="121">
        <v>262374</v>
      </c>
      <c r="E8" s="121">
        <v>253771</v>
      </c>
      <c r="F8" s="1453">
        <v>247514</v>
      </c>
      <c r="G8" s="1453">
        <v>243000</v>
      </c>
    </row>
    <row r="9" spans="1:7" ht="15" customHeight="1">
      <c r="A9" s="240" t="s">
        <v>1597</v>
      </c>
      <c r="B9" s="121">
        <v>39655</v>
      </c>
      <c r="C9" s="121">
        <v>38888</v>
      </c>
      <c r="D9" s="121">
        <v>35770</v>
      </c>
      <c r="E9" s="121">
        <v>34333</v>
      </c>
      <c r="F9" s="1453">
        <v>24438</v>
      </c>
      <c r="G9" s="1453">
        <v>25000</v>
      </c>
    </row>
    <row r="10" spans="1:7" ht="15" customHeight="1">
      <c r="A10" s="240" t="s">
        <v>1598</v>
      </c>
      <c r="B10" s="121">
        <v>35210</v>
      </c>
      <c r="C10" s="121">
        <v>14005</v>
      </c>
      <c r="D10" s="121">
        <v>10783</v>
      </c>
      <c r="E10" s="121">
        <v>13477</v>
      </c>
      <c r="F10" s="1453">
        <v>15655</v>
      </c>
      <c r="G10" s="1453">
        <v>13000</v>
      </c>
    </row>
    <row r="11" spans="1:8" ht="15" customHeight="1">
      <c r="A11" s="60" t="s">
        <v>1599</v>
      </c>
      <c r="B11" s="121">
        <v>20375</v>
      </c>
      <c r="C11" s="121">
        <v>5176</v>
      </c>
      <c r="D11" s="121">
        <v>5223</v>
      </c>
      <c r="E11" s="121">
        <v>4027</v>
      </c>
      <c r="F11" s="1453">
        <v>2942</v>
      </c>
      <c r="G11" s="1560">
        <v>4000</v>
      </c>
      <c r="H11" s="15"/>
    </row>
    <row r="12" spans="1:7" ht="15" customHeight="1">
      <c r="A12" s="240" t="s">
        <v>1600</v>
      </c>
      <c r="B12" s="121">
        <v>528287</v>
      </c>
      <c r="C12" s="121">
        <v>484933</v>
      </c>
      <c r="D12" s="121">
        <v>497470</v>
      </c>
      <c r="E12" s="121">
        <v>496614</v>
      </c>
      <c r="F12" s="1453">
        <v>478624</v>
      </c>
      <c r="G12" s="1453">
        <v>490000</v>
      </c>
    </row>
    <row r="13" spans="1:10" ht="15" customHeight="1">
      <c r="A13" s="240" t="s">
        <v>1601</v>
      </c>
      <c r="B13" s="121">
        <v>44808</v>
      </c>
      <c r="C13" s="121">
        <v>45594</v>
      </c>
      <c r="D13" s="121">
        <v>48390</v>
      </c>
      <c r="E13" s="121">
        <v>46889</v>
      </c>
      <c r="F13" s="1560">
        <v>44155</v>
      </c>
      <c r="G13" s="1560">
        <v>41000</v>
      </c>
      <c r="J13" s="35"/>
    </row>
    <row r="14" spans="1:7" ht="15" customHeight="1">
      <c r="A14" s="240" t="s">
        <v>1602</v>
      </c>
      <c r="B14" s="121">
        <v>142001</v>
      </c>
      <c r="C14" s="121">
        <v>136315</v>
      </c>
      <c r="D14" s="121">
        <v>81678</v>
      </c>
      <c r="E14" s="121">
        <v>69369</v>
      </c>
      <c r="F14" s="1453">
        <v>58257</v>
      </c>
      <c r="G14" s="1560">
        <v>70000</v>
      </c>
    </row>
    <row r="15" spans="1:7" ht="15" customHeight="1">
      <c r="A15" s="240" t="s">
        <v>1603</v>
      </c>
      <c r="B15" s="121">
        <v>37258</v>
      </c>
      <c r="C15" s="121">
        <v>66224</v>
      </c>
      <c r="D15" s="121">
        <v>79099</v>
      </c>
      <c r="E15" s="121">
        <v>85355</v>
      </c>
      <c r="F15" s="1453">
        <v>78637</v>
      </c>
      <c r="G15" s="1560">
        <v>48800</v>
      </c>
    </row>
    <row r="16" spans="1:7" ht="15" customHeight="1">
      <c r="A16" s="53" t="s">
        <v>1604</v>
      </c>
      <c r="B16" s="121">
        <v>8617511</v>
      </c>
      <c r="C16" s="121">
        <v>9097995</v>
      </c>
      <c r="D16" s="121">
        <v>9455906</v>
      </c>
      <c r="E16" s="121">
        <v>10328454</v>
      </c>
      <c r="F16" s="1453">
        <v>10566583</v>
      </c>
      <c r="G16" s="1560">
        <v>9400000</v>
      </c>
    </row>
    <row r="17" spans="1:7" ht="15" customHeight="1">
      <c r="A17" s="60" t="s">
        <v>1605</v>
      </c>
      <c r="B17" s="121">
        <v>14043</v>
      </c>
      <c r="C17" s="121">
        <v>12840</v>
      </c>
      <c r="D17" s="121">
        <v>13121</v>
      </c>
      <c r="E17" s="121">
        <v>12947</v>
      </c>
      <c r="F17" s="1453">
        <v>12571</v>
      </c>
      <c r="G17" s="1453">
        <v>13000</v>
      </c>
    </row>
    <row r="18" spans="1:7" ht="15" customHeight="1">
      <c r="A18" s="240" t="s">
        <v>1606</v>
      </c>
      <c r="B18" s="121">
        <v>555856</v>
      </c>
      <c r="C18" s="121">
        <v>543658</v>
      </c>
      <c r="D18" s="121">
        <v>531343</v>
      </c>
      <c r="E18" s="121">
        <v>536171</v>
      </c>
      <c r="F18" s="1453">
        <v>537185</v>
      </c>
      <c r="G18" s="1453">
        <v>571946</v>
      </c>
    </row>
    <row r="19" spans="1:7" ht="15" customHeight="1">
      <c r="A19" s="240" t="s">
        <v>1607</v>
      </c>
      <c r="B19" s="121">
        <v>821079</v>
      </c>
      <c r="C19" s="121">
        <v>843462</v>
      </c>
      <c r="D19" s="121">
        <v>841903</v>
      </c>
      <c r="E19" s="121">
        <v>815253</v>
      </c>
      <c r="F19" s="1453">
        <v>790994</v>
      </c>
      <c r="G19" s="1453">
        <v>813727</v>
      </c>
    </row>
    <row r="20" spans="1:7" ht="15" customHeight="1">
      <c r="A20" s="240" t="s">
        <v>1608</v>
      </c>
      <c r="B20" s="121">
        <v>1050430</v>
      </c>
      <c r="C20" s="121">
        <v>1330984</v>
      </c>
      <c r="D20" s="121">
        <v>2617953</v>
      </c>
      <c r="E20" s="121">
        <v>2918479</v>
      </c>
      <c r="F20" s="1453">
        <v>2261990</v>
      </c>
      <c r="G20" s="1453">
        <v>2035152</v>
      </c>
    </row>
    <row r="21" spans="1:7" ht="15" customHeight="1">
      <c r="A21" s="240" t="s">
        <v>1609</v>
      </c>
      <c r="B21" s="121">
        <v>1110704</v>
      </c>
      <c r="C21" s="121">
        <v>1111189</v>
      </c>
      <c r="D21" s="121">
        <v>1262897</v>
      </c>
      <c r="E21" s="121">
        <v>1531840</v>
      </c>
      <c r="F21" s="1453">
        <v>1383309</v>
      </c>
      <c r="G21" s="1453">
        <v>1262733</v>
      </c>
    </row>
    <row r="22" spans="1:7" ht="15" customHeight="1">
      <c r="A22" s="240" t="s">
        <v>1610</v>
      </c>
      <c r="B22" s="121">
        <v>66661</v>
      </c>
      <c r="C22" s="121">
        <v>89074</v>
      </c>
      <c r="D22" s="121">
        <v>104664</v>
      </c>
      <c r="E22" s="121">
        <v>77413</v>
      </c>
      <c r="F22" s="1453">
        <v>97983</v>
      </c>
      <c r="G22" s="1453">
        <v>76661</v>
      </c>
    </row>
    <row r="23" spans="1:7" ht="15" customHeight="1">
      <c r="A23" s="240" t="s">
        <v>1611</v>
      </c>
      <c r="B23" s="121">
        <v>36389</v>
      </c>
      <c r="C23" s="121">
        <v>21506</v>
      </c>
      <c r="D23" s="121">
        <v>4166</v>
      </c>
      <c r="E23" s="121">
        <v>23540</v>
      </c>
      <c r="F23" s="1453">
        <v>7372</v>
      </c>
      <c r="G23" s="1453">
        <v>502</v>
      </c>
    </row>
    <row r="24" spans="1:7" ht="15" customHeight="1">
      <c r="A24" s="240" t="s">
        <v>1612</v>
      </c>
      <c r="B24" s="121">
        <v>57849</v>
      </c>
      <c r="C24" s="121">
        <v>67602</v>
      </c>
      <c r="D24" s="121">
        <v>155205</v>
      </c>
      <c r="E24" s="121">
        <v>770533</v>
      </c>
      <c r="F24" s="1453">
        <v>660506</v>
      </c>
      <c r="G24" s="1453">
        <v>447519</v>
      </c>
    </row>
    <row r="25" spans="1:7" ht="15" customHeight="1">
      <c r="A25" s="240" t="s">
        <v>1613</v>
      </c>
      <c r="B25" s="121">
        <v>488387</v>
      </c>
      <c r="C25" s="121">
        <v>641596</v>
      </c>
      <c r="D25" s="121">
        <v>668399</v>
      </c>
      <c r="E25" s="121">
        <v>775610</v>
      </c>
      <c r="F25" s="1453">
        <v>615457</v>
      </c>
      <c r="G25" s="1453">
        <v>30000</v>
      </c>
    </row>
    <row r="26" spans="1:7" ht="15" customHeight="1">
      <c r="A26" s="240" t="s">
        <v>1614</v>
      </c>
      <c r="B26" s="121">
        <v>426610</v>
      </c>
      <c r="C26" s="121">
        <v>469639</v>
      </c>
      <c r="D26" s="121">
        <v>402418</v>
      </c>
      <c r="E26" s="121">
        <v>1433863</v>
      </c>
      <c r="F26" s="1453">
        <v>2541517</v>
      </c>
      <c r="G26" s="1453">
        <v>1977866</v>
      </c>
    </row>
    <row r="27" spans="1:7" ht="15" customHeight="1">
      <c r="A27" s="240" t="s">
        <v>1615</v>
      </c>
      <c r="B27" s="121">
        <v>1662200</v>
      </c>
      <c r="C27" s="121">
        <v>1770600</v>
      </c>
      <c r="D27" s="121">
        <v>2183700</v>
      </c>
      <c r="E27" s="121">
        <v>1773900</v>
      </c>
      <c r="F27" s="1453">
        <v>3088100</v>
      </c>
      <c r="G27" s="1453">
        <v>3478400</v>
      </c>
    </row>
    <row r="28" spans="1:8" ht="15" customHeight="1">
      <c r="A28" s="775" t="s">
        <v>1616</v>
      </c>
      <c r="B28" s="114">
        <f aca="true" t="shared" si="2" ref="B28:G28">SUM(B29:B44)</f>
        <v>19165096</v>
      </c>
      <c r="C28" s="114">
        <f t="shared" si="2"/>
        <v>14786605</v>
      </c>
      <c r="D28" s="114">
        <f t="shared" si="2"/>
        <v>13961464</v>
      </c>
      <c r="E28" s="114">
        <f t="shared" si="2"/>
        <v>13626940</v>
      </c>
      <c r="F28" s="1559">
        <f t="shared" si="2"/>
        <v>13734120</v>
      </c>
      <c r="G28" s="1559">
        <f t="shared" si="2"/>
        <v>15674000</v>
      </c>
      <c r="H28" s="15"/>
    </row>
    <row r="29" spans="1:9" ht="15" customHeight="1">
      <c r="A29" s="240" t="s">
        <v>155</v>
      </c>
      <c r="B29" s="121">
        <v>5882026</v>
      </c>
      <c r="C29" s="121">
        <v>5823814</v>
      </c>
      <c r="D29" s="121">
        <v>5838658</v>
      </c>
      <c r="E29" s="121">
        <v>5855916</v>
      </c>
      <c r="F29" s="1453">
        <v>5901520</v>
      </c>
      <c r="G29" s="1453">
        <v>6120000</v>
      </c>
      <c r="I29"/>
    </row>
    <row r="30" spans="1:7" ht="15" customHeight="1">
      <c r="A30" s="240" t="s">
        <v>156</v>
      </c>
      <c r="B30" s="121">
        <v>6340512</v>
      </c>
      <c r="C30" s="121">
        <v>666018</v>
      </c>
      <c r="D30" s="121">
        <v>26142</v>
      </c>
      <c r="E30" s="121">
        <v>4569</v>
      </c>
      <c r="F30" s="1453">
        <v>0</v>
      </c>
      <c r="G30" s="1453">
        <v>0</v>
      </c>
    </row>
    <row r="31" spans="1:8" ht="15" customHeight="1">
      <c r="A31" s="122" t="s">
        <v>157</v>
      </c>
      <c r="B31" s="121">
        <v>0</v>
      </c>
      <c r="C31" s="121">
        <v>606550</v>
      </c>
      <c r="D31" s="121">
        <v>639550</v>
      </c>
      <c r="E31" s="121">
        <v>623568</v>
      </c>
      <c r="F31" s="1561">
        <v>634423</v>
      </c>
      <c r="G31" s="1453">
        <v>649600</v>
      </c>
      <c r="H31" s="15"/>
    </row>
    <row r="32" spans="1:14" ht="15" customHeight="1">
      <c r="A32" s="240" t="s">
        <v>158</v>
      </c>
      <c r="B32" s="121">
        <v>3981760</v>
      </c>
      <c r="C32" s="121">
        <v>4099174</v>
      </c>
      <c r="D32" s="121">
        <v>4355557</v>
      </c>
      <c r="E32" s="121">
        <v>4572442</v>
      </c>
      <c r="F32" s="1453">
        <v>4768364</v>
      </c>
      <c r="G32" s="1453">
        <v>4835500</v>
      </c>
      <c r="N32" s="15"/>
    </row>
    <row r="33" spans="1:7" ht="15" customHeight="1">
      <c r="A33" s="60" t="s">
        <v>159</v>
      </c>
      <c r="B33" s="121">
        <v>26360</v>
      </c>
      <c r="C33" s="121">
        <v>26073</v>
      </c>
      <c r="D33" s="121">
        <v>29535</v>
      </c>
      <c r="E33" s="121">
        <v>33142</v>
      </c>
      <c r="F33" s="1453">
        <v>27230</v>
      </c>
      <c r="G33" s="1453">
        <v>25100</v>
      </c>
    </row>
    <row r="34" spans="1:7" ht="15" customHeight="1">
      <c r="A34" s="53" t="s">
        <v>160</v>
      </c>
      <c r="B34" s="121">
        <v>2161392</v>
      </c>
      <c r="C34" s="121">
        <v>2793454</v>
      </c>
      <c r="D34" s="121">
        <v>2402623</v>
      </c>
      <c r="E34" s="121">
        <v>1919056</v>
      </c>
      <c r="F34" s="1453">
        <v>1846846</v>
      </c>
      <c r="G34" s="1453">
        <v>3354000</v>
      </c>
    </row>
    <row r="35" spans="1:7" ht="15" customHeight="1">
      <c r="A35" s="53" t="s">
        <v>161</v>
      </c>
      <c r="B35" s="121">
        <v>158617</v>
      </c>
      <c r="C35" s="121">
        <v>198046</v>
      </c>
      <c r="D35" s="121">
        <v>172247</v>
      </c>
      <c r="E35" s="121">
        <v>162224</v>
      </c>
      <c r="F35" s="1453">
        <v>159825</v>
      </c>
      <c r="G35" s="1453">
        <v>159000</v>
      </c>
    </row>
    <row r="36" spans="1:7" ht="15" customHeight="1">
      <c r="A36" s="53" t="s">
        <v>162</v>
      </c>
      <c r="B36" s="121">
        <v>221414</v>
      </c>
      <c r="C36" s="121">
        <v>77425</v>
      </c>
      <c r="D36" s="121">
        <v>44078</v>
      </c>
      <c r="E36" s="121">
        <v>48433</v>
      </c>
      <c r="F36" s="1453">
        <v>44807</v>
      </c>
      <c r="G36" s="1453">
        <v>45600</v>
      </c>
    </row>
    <row r="37" spans="1:7" ht="15" customHeight="1">
      <c r="A37" s="53" t="s">
        <v>163</v>
      </c>
      <c r="B37" s="121">
        <v>42723</v>
      </c>
      <c r="C37" s="121">
        <v>128892</v>
      </c>
      <c r="D37" s="123">
        <v>43371</v>
      </c>
      <c r="E37" s="123">
        <v>39742</v>
      </c>
      <c r="F37" s="1560">
        <v>41283</v>
      </c>
      <c r="G37" s="1453">
        <v>41700</v>
      </c>
    </row>
    <row r="38" spans="1:7" ht="15" customHeight="1">
      <c r="A38" s="53" t="s">
        <v>164</v>
      </c>
      <c r="B38" s="121">
        <v>100000</v>
      </c>
      <c r="C38" s="121">
        <v>190126</v>
      </c>
      <c r="D38" s="121">
        <v>0</v>
      </c>
      <c r="E38" s="121">
        <v>0</v>
      </c>
      <c r="F38" s="1562">
        <v>0</v>
      </c>
      <c r="G38" s="1562">
        <v>0</v>
      </c>
    </row>
    <row r="39" spans="1:7" ht="15" customHeight="1">
      <c r="A39" s="53" t="s">
        <v>165</v>
      </c>
      <c r="B39" s="121">
        <v>11895</v>
      </c>
      <c r="C39" s="121">
        <v>12010</v>
      </c>
      <c r="D39" s="121">
        <v>12226</v>
      </c>
      <c r="E39" s="121">
        <v>14341</v>
      </c>
      <c r="F39" s="1562">
        <v>13908</v>
      </c>
      <c r="G39" s="1562">
        <v>12800</v>
      </c>
    </row>
    <row r="40" spans="1:7" ht="15" customHeight="1">
      <c r="A40" s="53" t="s">
        <v>166</v>
      </c>
      <c r="B40" s="121">
        <v>0</v>
      </c>
      <c r="C40" s="121">
        <v>0</v>
      </c>
      <c r="D40" s="121">
        <v>119902</v>
      </c>
      <c r="E40" s="121">
        <v>135043</v>
      </c>
      <c r="F40" s="1562">
        <v>134321</v>
      </c>
      <c r="G40" s="1562">
        <v>135600</v>
      </c>
    </row>
    <row r="41" spans="1:7" ht="15" customHeight="1">
      <c r="A41" s="53" t="s">
        <v>167</v>
      </c>
      <c r="B41" s="121">
        <v>65140</v>
      </c>
      <c r="C41" s="121">
        <v>60437</v>
      </c>
      <c r="D41" s="121">
        <v>60509</v>
      </c>
      <c r="E41" s="121">
        <v>60437</v>
      </c>
      <c r="F41" s="1453">
        <v>60435</v>
      </c>
      <c r="G41" s="1453">
        <v>60500</v>
      </c>
    </row>
    <row r="42" spans="1:7" ht="15" customHeight="1">
      <c r="A42" s="53" t="s">
        <v>168</v>
      </c>
      <c r="B42" s="121"/>
      <c r="C42" s="121">
        <v>0</v>
      </c>
      <c r="D42" s="121">
        <v>0</v>
      </c>
      <c r="E42" s="121">
        <v>0</v>
      </c>
      <c r="F42" s="1453">
        <v>0</v>
      </c>
      <c r="G42" s="1453">
        <v>0</v>
      </c>
    </row>
    <row r="43" spans="1:7" ht="15" customHeight="1">
      <c r="A43" s="53" t="s">
        <v>169</v>
      </c>
      <c r="B43" s="121">
        <v>108278</v>
      </c>
      <c r="C43" s="121">
        <v>81513</v>
      </c>
      <c r="D43" s="121">
        <v>189871</v>
      </c>
      <c r="E43" s="121">
        <v>126884</v>
      </c>
      <c r="F43" s="1562">
        <v>77553</v>
      </c>
      <c r="G43" s="1562">
        <v>214000</v>
      </c>
    </row>
    <row r="44" spans="1:7" ht="15" customHeight="1">
      <c r="A44" s="53" t="s">
        <v>170</v>
      </c>
      <c r="B44" s="121">
        <v>64979</v>
      </c>
      <c r="C44" s="121">
        <v>23073</v>
      </c>
      <c r="D44" s="121">
        <v>27195</v>
      </c>
      <c r="E44" s="121">
        <v>31143</v>
      </c>
      <c r="F44" s="1453">
        <v>23605</v>
      </c>
      <c r="G44" s="1453">
        <v>20600</v>
      </c>
    </row>
    <row r="45" spans="1:8" ht="15" customHeight="1">
      <c r="A45" s="776" t="s">
        <v>1620</v>
      </c>
      <c r="B45" s="125">
        <f aca="true" t="shared" si="3" ref="B45:G45">B46+B49</f>
        <v>5552669</v>
      </c>
      <c r="C45" s="125">
        <f t="shared" si="3"/>
        <v>5557973</v>
      </c>
      <c r="D45" s="125">
        <f t="shared" si="3"/>
        <v>5600978</v>
      </c>
      <c r="E45" s="126">
        <f t="shared" si="3"/>
        <v>6348877</v>
      </c>
      <c r="F45" s="1563">
        <f t="shared" si="3"/>
        <v>9490425</v>
      </c>
      <c r="G45" s="1563">
        <f t="shared" si="3"/>
        <v>5463013</v>
      </c>
      <c r="H45" s="15"/>
    </row>
    <row r="46" spans="1:8" ht="15" customHeight="1">
      <c r="A46" s="777" t="s">
        <v>1621</v>
      </c>
      <c r="B46" s="1446">
        <f aca="true" t="shared" si="4" ref="B46:G46">SUM(B47:B48)</f>
        <v>4096401</v>
      </c>
      <c r="C46" s="1446">
        <f t="shared" si="4"/>
        <v>4090043</v>
      </c>
      <c r="D46" s="1446">
        <f t="shared" si="4"/>
        <v>3940476</v>
      </c>
      <c r="E46" s="1446">
        <f t="shared" si="4"/>
        <v>4976227</v>
      </c>
      <c r="F46" s="1446">
        <f t="shared" si="4"/>
        <v>8233331</v>
      </c>
      <c r="G46" s="1446">
        <f t="shared" si="4"/>
        <v>4224039</v>
      </c>
      <c r="H46" s="15"/>
    </row>
    <row r="47" spans="1:8" ht="15" customHeight="1">
      <c r="A47" s="240" t="s">
        <v>1622</v>
      </c>
      <c r="B47" s="1447">
        <v>3893797</v>
      </c>
      <c r="C47" s="1447">
        <v>3498851</v>
      </c>
      <c r="D47" s="1447">
        <v>3543301</v>
      </c>
      <c r="E47" s="1447">
        <v>3556610</v>
      </c>
      <c r="F47" s="1447">
        <v>3663635</v>
      </c>
      <c r="G47" s="1447">
        <v>4105596</v>
      </c>
      <c r="H47" s="15"/>
    </row>
    <row r="48" spans="1:8" ht="15" customHeight="1">
      <c r="A48" s="240" t="s">
        <v>1623</v>
      </c>
      <c r="B48" s="1447">
        <v>202604</v>
      </c>
      <c r="C48" s="1447">
        <v>591192</v>
      </c>
      <c r="D48" s="1448">
        <v>397175</v>
      </c>
      <c r="E48" s="1448">
        <v>1419617</v>
      </c>
      <c r="F48" s="1449">
        <v>4569696</v>
      </c>
      <c r="G48" s="1449">
        <v>118443</v>
      </c>
      <c r="H48" s="15"/>
    </row>
    <row r="49" spans="1:8" ht="15" customHeight="1">
      <c r="A49" s="778" t="s">
        <v>1628</v>
      </c>
      <c r="B49" s="1450">
        <f aca="true" t="shared" si="5" ref="B49:G49">SUM(B50:B51)</f>
        <v>1456268</v>
      </c>
      <c r="C49" s="1451">
        <f t="shared" si="5"/>
        <v>1467930</v>
      </c>
      <c r="D49" s="1451">
        <f t="shared" si="5"/>
        <v>1660502</v>
      </c>
      <c r="E49" s="1451">
        <f t="shared" si="5"/>
        <v>1372650</v>
      </c>
      <c r="F49" s="1451">
        <f t="shared" si="5"/>
        <v>1257094</v>
      </c>
      <c r="G49" s="1451">
        <f t="shared" si="5"/>
        <v>1238974</v>
      </c>
      <c r="H49" s="15"/>
    </row>
    <row r="50" spans="1:7" ht="15" customHeight="1">
      <c r="A50" s="240" t="s">
        <v>1622</v>
      </c>
      <c r="B50" s="1452">
        <v>1213126</v>
      </c>
      <c r="C50" s="1453">
        <v>1180857</v>
      </c>
      <c r="D50" s="1453">
        <v>1282227</v>
      </c>
      <c r="E50" s="1453">
        <v>1288830</v>
      </c>
      <c r="F50" s="1453">
        <v>1250350</v>
      </c>
      <c r="G50" s="1453">
        <v>1229872</v>
      </c>
    </row>
    <row r="51" spans="1:8" ht="15" customHeight="1" thickBot="1">
      <c r="A51" s="243" t="s">
        <v>1623</v>
      </c>
      <c r="B51" s="1454">
        <v>243142</v>
      </c>
      <c r="C51" s="1455">
        <v>287073</v>
      </c>
      <c r="D51" s="1455">
        <v>378275</v>
      </c>
      <c r="E51" s="1455">
        <v>83820</v>
      </c>
      <c r="F51" s="1457">
        <v>6744</v>
      </c>
      <c r="G51" s="1457">
        <v>9102</v>
      </c>
      <c r="H51" s="15"/>
    </row>
    <row r="52" spans="2:7" s="81" customFormat="1" ht="14.25" customHeight="1">
      <c r="B52" s="247"/>
      <c r="C52" s="247"/>
      <c r="D52" s="247"/>
      <c r="E52" s="247"/>
      <c r="F52" s="247"/>
      <c r="G52" s="2336" t="s">
        <v>3373</v>
      </c>
    </row>
  </sheetData>
  <sheetProtection/>
  <mergeCells count="2">
    <mergeCell ref="A3:A4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&amp;C-102-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B1:O46"/>
  <sheetViews>
    <sheetView showGridLines="0" zoomScalePageLayoutView="0" workbookViewId="0" topLeftCell="A1">
      <selection activeCell="I11" sqref="I11"/>
    </sheetView>
  </sheetViews>
  <sheetFormatPr defaultColWidth="6.625" defaultRowHeight="13.5"/>
  <cols>
    <col min="1" max="1" width="3.625" style="35" customWidth="1"/>
    <col min="2" max="2" width="19.00390625" style="35" customWidth="1"/>
    <col min="3" max="8" width="11.50390625" style="35" customWidth="1"/>
    <col min="9" max="252" width="6.625" style="35" customWidth="1"/>
    <col min="253" max="16384" width="6.625" style="35" customWidth="1"/>
  </cols>
  <sheetData>
    <row r="1" spans="2:8" ht="15.75" customHeight="1">
      <c r="B1" s="104" t="s">
        <v>3476</v>
      </c>
      <c r="H1" s="1403"/>
    </row>
    <row r="2" spans="7:8" ht="15.75" customHeight="1" thickBot="1">
      <c r="G2" s="1855" t="s">
        <v>2546</v>
      </c>
      <c r="H2" s="294"/>
    </row>
    <row r="3" spans="2:8" ht="15.75" customHeight="1">
      <c r="B3" s="3269" t="s">
        <v>144</v>
      </c>
      <c r="C3" s="3632" t="s">
        <v>145</v>
      </c>
      <c r="D3" s="3633"/>
      <c r="E3" s="3633"/>
      <c r="F3" s="3633"/>
      <c r="G3" s="3633"/>
      <c r="H3" s="1460"/>
    </row>
    <row r="4" spans="2:8" ht="15.75" customHeight="1" thickBot="1">
      <c r="B4" s="2788"/>
      <c r="C4" s="107" t="s">
        <v>205</v>
      </c>
      <c r="D4" s="107" t="s">
        <v>1652</v>
      </c>
      <c r="E4" s="108" t="s">
        <v>1653</v>
      </c>
      <c r="F4" s="108" t="s">
        <v>1654</v>
      </c>
      <c r="G4" s="108" t="s">
        <v>1655</v>
      </c>
      <c r="H4" s="264"/>
    </row>
    <row r="5" spans="2:8" ht="16.5" customHeight="1">
      <c r="B5" s="110" t="s">
        <v>1635</v>
      </c>
      <c r="C5" s="111">
        <f>C6+C21+C39</f>
        <v>57086175</v>
      </c>
      <c r="D5" s="111">
        <f>D6+D21+D39</f>
        <v>50278872</v>
      </c>
      <c r="E5" s="111">
        <f>E6+E21+E39</f>
        <v>51506714</v>
      </c>
      <c r="F5" s="111">
        <f>F6+F21+F39</f>
        <v>50918604</v>
      </c>
      <c r="G5" s="1456">
        <f>G6+G21+G39</f>
        <v>48142685</v>
      </c>
      <c r="H5" s="128"/>
    </row>
    <row r="6" spans="2:9" ht="16.5" customHeight="1">
      <c r="B6" s="113" t="s">
        <v>1656</v>
      </c>
      <c r="C6" s="114">
        <f>SUM(C7:C20)</f>
        <v>27511923</v>
      </c>
      <c r="D6" s="114">
        <f>SUM(D7:D20)</f>
        <v>24229265</v>
      </c>
      <c r="E6" s="114">
        <f>SUM(E7:E20)</f>
        <v>25674874</v>
      </c>
      <c r="F6" s="114">
        <f>SUM(F7:F20)</f>
        <v>25723287</v>
      </c>
      <c r="G6" s="114">
        <f>SUM(G7:G20)</f>
        <v>22282500</v>
      </c>
      <c r="H6" s="128"/>
      <c r="I6" s="229"/>
    </row>
    <row r="7" spans="2:9" ht="16.5" customHeight="1">
      <c r="B7" s="116" t="s">
        <v>1657</v>
      </c>
      <c r="C7" s="2044">
        <v>408133</v>
      </c>
      <c r="D7" s="2045">
        <v>302679</v>
      </c>
      <c r="E7" s="2045">
        <v>249938</v>
      </c>
      <c r="F7" s="2045">
        <v>238529</v>
      </c>
      <c r="G7" s="2045">
        <v>247019</v>
      </c>
      <c r="H7" s="117"/>
      <c r="I7" s="229"/>
    </row>
    <row r="8" spans="2:9" ht="16.5" customHeight="1">
      <c r="B8" s="116" t="s">
        <v>1658</v>
      </c>
      <c r="C8" s="2044">
        <v>3618121</v>
      </c>
      <c r="D8" s="2045">
        <v>3038536</v>
      </c>
      <c r="E8" s="2045">
        <v>3039066</v>
      </c>
      <c r="F8" s="2045">
        <v>2712512</v>
      </c>
      <c r="G8" s="2045">
        <v>2463040</v>
      </c>
      <c r="H8" s="117"/>
      <c r="I8" s="229"/>
    </row>
    <row r="9" spans="2:9" ht="16.5" customHeight="1">
      <c r="B9" s="116" t="s">
        <v>1659</v>
      </c>
      <c r="C9" s="2044">
        <v>4846774</v>
      </c>
      <c r="D9" s="2045">
        <v>4826159</v>
      </c>
      <c r="E9" s="2045">
        <v>5189738</v>
      </c>
      <c r="F9" s="2045">
        <v>5031887</v>
      </c>
      <c r="G9" s="2045">
        <v>5199595</v>
      </c>
      <c r="H9" s="117"/>
      <c r="I9" s="229"/>
    </row>
    <row r="10" spans="2:9" ht="16.5" customHeight="1">
      <c r="B10" s="116" t="s">
        <v>1660</v>
      </c>
      <c r="C10" s="2044">
        <v>3115173</v>
      </c>
      <c r="D10" s="2045">
        <v>2959302</v>
      </c>
      <c r="E10" s="2045">
        <v>3045297</v>
      </c>
      <c r="F10" s="2045">
        <v>2806720</v>
      </c>
      <c r="G10" s="2045">
        <v>2715007</v>
      </c>
      <c r="H10" s="117"/>
      <c r="I10" s="229"/>
    </row>
    <row r="11" spans="2:9" ht="16.5" customHeight="1">
      <c r="B11" s="116" t="s">
        <v>147</v>
      </c>
      <c r="C11" s="2044">
        <v>76881</v>
      </c>
      <c r="D11" s="2045">
        <v>57431</v>
      </c>
      <c r="E11" s="2046">
        <v>57388</v>
      </c>
      <c r="F11" s="2046">
        <v>57344</v>
      </c>
      <c r="G11" s="2046">
        <v>57328</v>
      </c>
      <c r="H11" s="118"/>
      <c r="I11" s="229"/>
    </row>
    <row r="12" spans="2:9" ht="16.5" customHeight="1">
      <c r="B12" s="116" t="s">
        <v>1661</v>
      </c>
      <c r="C12" s="2044">
        <v>2175586</v>
      </c>
      <c r="D12" s="2045">
        <v>1793312</v>
      </c>
      <c r="E12" s="2045">
        <v>1598978</v>
      </c>
      <c r="F12" s="2045">
        <v>1296100</v>
      </c>
      <c r="G12" s="2045">
        <v>1157412</v>
      </c>
      <c r="H12" s="117"/>
      <c r="I12" s="229"/>
    </row>
    <row r="13" spans="2:9" ht="16.5" customHeight="1">
      <c r="B13" s="116" t="s">
        <v>1662</v>
      </c>
      <c r="C13" s="2044">
        <v>1381209</v>
      </c>
      <c r="D13" s="2045">
        <v>556090</v>
      </c>
      <c r="E13" s="2045">
        <v>558369</v>
      </c>
      <c r="F13" s="2045">
        <v>464541</v>
      </c>
      <c r="G13" s="2045">
        <v>493350</v>
      </c>
      <c r="H13" s="117"/>
      <c r="I13" s="229"/>
    </row>
    <row r="14" spans="2:9" ht="16.5" customHeight="1">
      <c r="B14" s="116" t="s">
        <v>1663</v>
      </c>
      <c r="C14" s="2044">
        <v>3875623</v>
      </c>
      <c r="D14" s="2045">
        <v>3563424</v>
      </c>
      <c r="E14" s="2045">
        <v>3038127</v>
      </c>
      <c r="F14" s="2045">
        <v>2003377</v>
      </c>
      <c r="G14" s="2045">
        <v>2040889</v>
      </c>
      <c r="H14" s="117"/>
      <c r="I14" s="229"/>
    </row>
    <row r="15" spans="2:9" ht="16.5" customHeight="1">
      <c r="B15" s="116" t="s">
        <v>148</v>
      </c>
      <c r="C15" s="2044">
        <v>795369</v>
      </c>
      <c r="D15" s="2045">
        <v>789194</v>
      </c>
      <c r="E15" s="2045">
        <v>805248</v>
      </c>
      <c r="F15" s="2045">
        <v>736803</v>
      </c>
      <c r="G15" s="2045">
        <v>780705</v>
      </c>
      <c r="H15" s="117"/>
      <c r="I15" s="229"/>
    </row>
    <row r="16" spans="2:9" ht="16.5" customHeight="1">
      <c r="B16" s="116" t="s">
        <v>149</v>
      </c>
      <c r="C16" s="2044">
        <v>3190447</v>
      </c>
      <c r="D16" s="2045">
        <v>2519480</v>
      </c>
      <c r="E16" s="2045">
        <v>2635644</v>
      </c>
      <c r="F16" s="2045">
        <v>3539262</v>
      </c>
      <c r="G16" s="2045">
        <v>2711898</v>
      </c>
      <c r="H16" s="117"/>
      <c r="I16" s="229"/>
    </row>
    <row r="17" spans="2:9" ht="16.5" customHeight="1">
      <c r="B17" s="116" t="s">
        <v>150</v>
      </c>
      <c r="C17" s="2044">
        <v>0</v>
      </c>
      <c r="D17" s="2045">
        <v>150492</v>
      </c>
      <c r="E17" s="2045">
        <v>836320</v>
      </c>
      <c r="F17" s="2045">
        <v>3040251</v>
      </c>
      <c r="G17" s="2045">
        <v>368466</v>
      </c>
      <c r="H17" s="117"/>
      <c r="I17" s="229"/>
    </row>
    <row r="18" spans="2:9" ht="16.5" customHeight="1">
      <c r="B18" s="116" t="s">
        <v>151</v>
      </c>
      <c r="C18" s="2044">
        <v>3150579</v>
      </c>
      <c r="D18" s="2045">
        <v>2768088</v>
      </c>
      <c r="E18" s="2045">
        <v>3789307</v>
      </c>
      <c r="F18" s="2045">
        <v>2935736</v>
      </c>
      <c r="G18" s="2045">
        <v>3116216</v>
      </c>
      <c r="H18" s="117"/>
      <c r="I18" s="229"/>
    </row>
    <row r="19" spans="2:9" ht="16.5" customHeight="1">
      <c r="B19" s="116" t="s">
        <v>152</v>
      </c>
      <c r="C19" s="2044">
        <v>878028</v>
      </c>
      <c r="D19" s="2045">
        <v>905078</v>
      </c>
      <c r="E19" s="2045">
        <v>831454</v>
      </c>
      <c r="F19" s="2045">
        <v>860225</v>
      </c>
      <c r="G19" s="2045">
        <v>931575</v>
      </c>
      <c r="H19" s="117"/>
      <c r="I19" s="229"/>
    </row>
    <row r="20" spans="2:9" ht="16.5" customHeight="1">
      <c r="B20" s="119" t="s">
        <v>153</v>
      </c>
      <c r="C20" s="2047">
        <v>0</v>
      </c>
      <c r="D20" s="2047">
        <v>0</v>
      </c>
      <c r="E20" s="2047">
        <v>0</v>
      </c>
      <c r="F20" s="2047">
        <v>0</v>
      </c>
      <c r="G20" s="2047">
        <v>0</v>
      </c>
      <c r="H20" s="117"/>
      <c r="I20" s="229"/>
    </row>
    <row r="21" spans="2:9" ht="16.5" customHeight="1">
      <c r="B21" s="120" t="s">
        <v>154</v>
      </c>
      <c r="C21" s="114">
        <f>SUM(C22:C38)</f>
        <v>23384730</v>
      </c>
      <c r="D21" s="114">
        <f>SUM(D22:D38)</f>
        <v>19751478</v>
      </c>
      <c r="E21" s="114">
        <f>SUM(E22:E38)</f>
        <v>19610082</v>
      </c>
      <c r="F21" s="114">
        <f>SUM(F22:F38)</f>
        <v>18885585</v>
      </c>
      <c r="G21" s="114">
        <f>SUM(G22:G38)</f>
        <v>19413747</v>
      </c>
      <c r="H21" s="128"/>
      <c r="I21" s="229"/>
    </row>
    <row r="22" spans="2:10" s="3" customFormat="1" ht="16.5" customHeight="1">
      <c r="B22" s="240" t="s">
        <v>1644</v>
      </c>
      <c r="C22" s="121">
        <v>4662316</v>
      </c>
      <c r="D22" s="121">
        <v>4604063</v>
      </c>
      <c r="E22" s="121">
        <v>4473052</v>
      </c>
      <c r="F22" s="121">
        <v>4978274</v>
      </c>
      <c r="G22" s="121">
        <v>5210162</v>
      </c>
      <c r="H22" s="121"/>
      <c r="J22"/>
    </row>
    <row r="23" spans="2:8" s="3" customFormat="1" ht="16.5" customHeight="1">
      <c r="B23" s="240" t="s">
        <v>1645</v>
      </c>
      <c r="C23" s="121">
        <v>7290725</v>
      </c>
      <c r="D23" s="121">
        <v>6872474</v>
      </c>
      <c r="E23" s="121">
        <v>6687808</v>
      </c>
      <c r="F23" s="121">
        <v>6657846</v>
      </c>
      <c r="G23" s="121">
        <v>6408018</v>
      </c>
      <c r="H23" s="121"/>
    </row>
    <row r="24" spans="2:9" s="3" customFormat="1" ht="16.5" customHeight="1">
      <c r="B24" s="122" t="s">
        <v>157</v>
      </c>
      <c r="C24" s="121">
        <v>0</v>
      </c>
      <c r="D24" s="121">
        <v>0</v>
      </c>
      <c r="E24" s="121">
        <v>0</v>
      </c>
      <c r="F24" s="121">
        <v>0</v>
      </c>
      <c r="G24" s="2046">
        <v>0</v>
      </c>
      <c r="H24" s="121"/>
      <c r="I24" s="15"/>
    </row>
    <row r="25" spans="2:15" s="3" customFormat="1" ht="16.5" customHeight="1">
      <c r="B25" s="240" t="s">
        <v>158</v>
      </c>
      <c r="C25" s="121">
        <v>3352870</v>
      </c>
      <c r="D25" s="121">
        <v>3380292</v>
      </c>
      <c r="E25" s="121">
        <v>3497988</v>
      </c>
      <c r="F25" s="121">
        <v>3586648</v>
      </c>
      <c r="G25" s="121">
        <v>3772178</v>
      </c>
      <c r="H25" s="121"/>
      <c r="O25" s="15"/>
    </row>
    <row r="26" spans="2:8" s="3" customFormat="1" ht="16.5" customHeight="1">
      <c r="B26" s="60" t="s">
        <v>159</v>
      </c>
      <c r="C26" s="121">
        <v>0</v>
      </c>
      <c r="D26" s="121">
        <v>0</v>
      </c>
      <c r="E26" s="121">
        <v>0</v>
      </c>
      <c r="F26" s="121">
        <v>0</v>
      </c>
      <c r="G26" s="121">
        <v>18365</v>
      </c>
      <c r="H26" s="121"/>
    </row>
    <row r="27" spans="2:8" s="3" customFormat="1" ht="16.5" customHeight="1">
      <c r="B27" s="53" t="s">
        <v>160</v>
      </c>
      <c r="C27" s="121">
        <v>3160058</v>
      </c>
      <c r="D27" s="121">
        <v>3254427</v>
      </c>
      <c r="E27" s="121">
        <v>3155407</v>
      </c>
      <c r="F27" s="121">
        <v>2431672</v>
      </c>
      <c r="G27" s="121">
        <v>2327035</v>
      </c>
      <c r="H27" s="121"/>
    </row>
    <row r="28" spans="2:8" s="3" customFormat="1" ht="16.5" customHeight="1">
      <c r="B28" s="53" t="s">
        <v>161</v>
      </c>
      <c r="C28" s="121">
        <v>150224</v>
      </c>
      <c r="D28" s="121">
        <v>163682</v>
      </c>
      <c r="E28" s="121">
        <v>174864</v>
      </c>
      <c r="F28" s="121">
        <v>180531</v>
      </c>
      <c r="G28" s="121">
        <v>156150</v>
      </c>
      <c r="H28" s="121"/>
    </row>
    <row r="29" spans="2:8" s="3" customFormat="1" ht="16.5" customHeight="1">
      <c r="B29" s="53" t="s">
        <v>162</v>
      </c>
      <c r="C29" s="121">
        <v>280080</v>
      </c>
      <c r="D29" s="121">
        <v>304280</v>
      </c>
      <c r="E29" s="121">
        <v>256277</v>
      </c>
      <c r="F29" s="121">
        <v>89324</v>
      </c>
      <c r="G29" s="121">
        <v>148345</v>
      </c>
      <c r="H29" s="121"/>
    </row>
    <row r="30" spans="2:8" s="3" customFormat="1" ht="16.5" customHeight="1">
      <c r="B30" s="53" t="s">
        <v>163</v>
      </c>
      <c r="C30" s="121">
        <v>49006</v>
      </c>
      <c r="D30" s="121">
        <v>44331</v>
      </c>
      <c r="E30" s="123">
        <v>45901</v>
      </c>
      <c r="F30" s="123">
        <v>42589</v>
      </c>
      <c r="G30" s="123">
        <v>44926</v>
      </c>
      <c r="H30" s="118"/>
    </row>
    <row r="31" spans="2:8" s="3" customFormat="1" ht="16.5" customHeight="1">
      <c r="B31" s="53" t="s">
        <v>164</v>
      </c>
      <c r="C31" s="121">
        <v>278155</v>
      </c>
      <c r="D31" s="121">
        <v>282075</v>
      </c>
      <c r="E31" s="121">
        <v>286029</v>
      </c>
      <c r="F31" s="121">
        <v>290038</v>
      </c>
      <c r="G31" s="2046">
        <v>290084</v>
      </c>
      <c r="H31" s="118"/>
    </row>
    <row r="32" spans="2:8" s="3" customFormat="1" ht="16.5" customHeight="1">
      <c r="B32" s="53" t="s">
        <v>165</v>
      </c>
      <c r="C32" s="121">
        <v>22502</v>
      </c>
      <c r="D32" s="121">
        <v>22022</v>
      </c>
      <c r="E32" s="121">
        <v>13850</v>
      </c>
      <c r="F32" s="121">
        <v>11393</v>
      </c>
      <c r="G32" s="2046">
        <v>11046</v>
      </c>
      <c r="H32" s="118"/>
    </row>
    <row r="33" spans="2:8" s="3" customFormat="1" ht="16.5" customHeight="1">
      <c r="B33" s="53" t="s">
        <v>166</v>
      </c>
      <c r="C33" s="121">
        <v>0</v>
      </c>
      <c r="D33" s="121">
        <v>0</v>
      </c>
      <c r="E33" s="121">
        <v>0</v>
      </c>
      <c r="F33" s="121">
        <v>0</v>
      </c>
      <c r="G33" s="2046">
        <v>0</v>
      </c>
      <c r="H33" s="118"/>
    </row>
    <row r="34" spans="2:8" s="3" customFormat="1" ht="16.5" customHeight="1">
      <c r="B34" s="53" t="s">
        <v>167</v>
      </c>
      <c r="C34" s="121">
        <v>63744</v>
      </c>
      <c r="D34" s="121">
        <v>62751</v>
      </c>
      <c r="E34" s="121">
        <v>62748</v>
      </c>
      <c r="F34" s="121">
        <v>60896</v>
      </c>
      <c r="G34" s="121">
        <v>60896</v>
      </c>
      <c r="H34" s="121"/>
    </row>
    <row r="35" spans="2:8" s="3" customFormat="1" ht="16.5" customHeight="1">
      <c r="B35" s="53" t="s">
        <v>1664</v>
      </c>
      <c r="C35" s="121">
        <v>58695</v>
      </c>
      <c r="D35" s="121">
        <v>10620</v>
      </c>
      <c r="E35" s="121">
        <v>0</v>
      </c>
      <c r="F35" s="121">
        <v>0</v>
      </c>
      <c r="G35" s="121">
        <v>0</v>
      </c>
      <c r="H35" s="121"/>
    </row>
    <row r="36" spans="2:8" s="3" customFormat="1" ht="16.5" customHeight="1">
      <c r="B36" s="53" t="s">
        <v>1646</v>
      </c>
      <c r="C36" s="121">
        <v>4016355</v>
      </c>
      <c r="D36" s="121">
        <v>750461</v>
      </c>
      <c r="E36" s="121">
        <v>956158</v>
      </c>
      <c r="F36" s="121">
        <v>556374</v>
      </c>
      <c r="G36" s="121">
        <v>661630</v>
      </c>
      <c r="H36" s="121"/>
    </row>
    <row r="37" spans="2:8" s="3" customFormat="1" ht="16.5" customHeight="1">
      <c r="B37" s="53" t="s">
        <v>169</v>
      </c>
      <c r="C37" s="121">
        <v>0</v>
      </c>
      <c r="D37" s="121">
        <v>0</v>
      </c>
      <c r="E37" s="121">
        <v>0</v>
      </c>
      <c r="F37" s="121">
        <v>0</v>
      </c>
      <c r="G37" s="2046">
        <v>82938</v>
      </c>
      <c r="H37" s="118"/>
    </row>
    <row r="38" spans="2:8" s="3" customFormat="1" ht="16.5" customHeight="1">
      <c r="B38" s="53" t="s">
        <v>170</v>
      </c>
      <c r="C38" s="121">
        <v>0</v>
      </c>
      <c r="D38" s="121">
        <v>0</v>
      </c>
      <c r="E38" s="121">
        <v>0</v>
      </c>
      <c r="F38" s="121">
        <v>0</v>
      </c>
      <c r="G38" s="121">
        <v>221974</v>
      </c>
      <c r="H38" s="121"/>
    </row>
    <row r="39" spans="2:8" ht="16.5" customHeight="1">
      <c r="B39" s="124" t="s">
        <v>1647</v>
      </c>
      <c r="C39" s="125">
        <f>C40+C43</f>
        <v>6189522</v>
      </c>
      <c r="D39" s="125">
        <f>D40+D43</f>
        <v>6298129</v>
      </c>
      <c r="E39" s="125">
        <f>E40+E43</f>
        <v>6221758</v>
      </c>
      <c r="F39" s="125">
        <f>F40+F43</f>
        <v>6309732</v>
      </c>
      <c r="G39" s="126">
        <f>G40+G43</f>
        <v>6446438</v>
      </c>
      <c r="H39" s="128"/>
    </row>
    <row r="40" spans="2:8" ht="16.5" customHeight="1">
      <c r="B40" s="127" t="s">
        <v>1648</v>
      </c>
      <c r="C40" s="1459">
        <f>SUM(C41:C42)</f>
        <v>4130440</v>
      </c>
      <c r="D40" s="1459">
        <f>SUM(D41:D42)</f>
        <v>4430973</v>
      </c>
      <c r="E40" s="1459">
        <f>SUM(E41:E42)</f>
        <v>4246338</v>
      </c>
      <c r="F40" s="1459">
        <f>SUM(F41:F42)</f>
        <v>4630285</v>
      </c>
      <c r="G40" s="1461">
        <f>SUM(G41:G42)</f>
        <v>4422929</v>
      </c>
      <c r="H40" s="1459"/>
    </row>
    <row r="41" spans="2:9" ht="16.5" customHeight="1">
      <c r="B41" s="116" t="s">
        <v>1649</v>
      </c>
      <c r="C41" s="2048">
        <v>3848356</v>
      </c>
      <c r="D41" s="2049">
        <v>3890941</v>
      </c>
      <c r="E41" s="2049">
        <v>3958632</v>
      </c>
      <c r="F41" s="2049">
        <v>4130925</v>
      </c>
      <c r="G41" s="2049">
        <v>4161461</v>
      </c>
      <c r="H41" s="1462"/>
      <c r="I41" s="229"/>
    </row>
    <row r="42" spans="2:9" ht="16.5" customHeight="1">
      <c r="B42" s="129" t="s">
        <v>1650</v>
      </c>
      <c r="C42" s="2050">
        <v>282084</v>
      </c>
      <c r="D42" s="2050">
        <v>540032</v>
      </c>
      <c r="E42" s="2050">
        <v>287706</v>
      </c>
      <c r="F42" s="2050">
        <v>499360</v>
      </c>
      <c r="G42" s="2051">
        <v>261468</v>
      </c>
      <c r="H42" s="1462"/>
      <c r="I42" s="229"/>
    </row>
    <row r="43" spans="2:9" ht="16.5" customHeight="1">
      <c r="B43" s="127" t="s">
        <v>1651</v>
      </c>
      <c r="C43" s="1450">
        <f>SUM(C44:C45)</f>
        <v>2059082</v>
      </c>
      <c r="D43" s="1451">
        <f>SUM(D44:D45)</f>
        <v>1867156</v>
      </c>
      <c r="E43" s="1451">
        <f>SUM(E44:E45)</f>
        <v>1975420</v>
      </c>
      <c r="F43" s="1451">
        <f>SUM(F44:F45)</f>
        <v>1679447</v>
      </c>
      <c r="G43" s="1451">
        <f>SUM(G44:G45)</f>
        <v>2023509</v>
      </c>
      <c r="H43" s="1459"/>
      <c r="I43" s="229"/>
    </row>
    <row r="44" spans="2:9" ht="16.5" customHeight="1">
      <c r="B44" s="116" t="s">
        <v>1649</v>
      </c>
      <c r="C44" s="2048">
        <v>1214636</v>
      </c>
      <c r="D44" s="2049">
        <v>1248143</v>
      </c>
      <c r="E44" s="2049">
        <v>1236782</v>
      </c>
      <c r="F44" s="2049">
        <v>1237052</v>
      </c>
      <c r="G44" s="2049">
        <v>1176728</v>
      </c>
      <c r="H44" s="1462"/>
      <c r="I44" s="229"/>
    </row>
    <row r="45" spans="2:9" ht="16.5" customHeight="1" thickBot="1">
      <c r="B45" s="130" t="s">
        <v>1650</v>
      </c>
      <c r="C45" s="2052">
        <v>844446</v>
      </c>
      <c r="D45" s="2053">
        <v>619013</v>
      </c>
      <c r="E45" s="2053">
        <v>738638</v>
      </c>
      <c r="F45" s="2053">
        <v>442395</v>
      </c>
      <c r="G45" s="2054">
        <v>846781</v>
      </c>
      <c r="H45" s="1462"/>
      <c r="I45" s="229"/>
    </row>
    <row r="46" spans="6:8" s="131" customFormat="1" ht="15.75" customHeight="1">
      <c r="F46" s="2055"/>
      <c r="G46" s="2056"/>
      <c r="H46" s="573"/>
    </row>
  </sheetData>
  <sheetProtection/>
  <mergeCells count="2">
    <mergeCell ref="B3:B4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&amp;C-103-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">
      <selection activeCell="J15" sqref="J15"/>
    </sheetView>
  </sheetViews>
  <sheetFormatPr defaultColWidth="11.375" defaultRowHeight="13.5"/>
  <cols>
    <col min="1" max="1" width="20.625" style="434" customWidth="1"/>
    <col min="2" max="6" width="13.125" style="434" customWidth="1"/>
    <col min="7" max="7" width="7.25390625" style="434" customWidth="1"/>
    <col min="8" max="10" width="4.625" style="434" customWidth="1"/>
    <col min="11" max="12" width="17.375" style="434" customWidth="1"/>
    <col min="13" max="13" width="19.375" style="434" customWidth="1"/>
    <col min="14" max="14" width="11.375" style="434" customWidth="1"/>
    <col min="15" max="15" width="15.375" style="434" customWidth="1"/>
    <col min="16" max="24" width="9.00390625" style="434" customWidth="1"/>
    <col min="25" max="25" width="11.375" style="434" customWidth="1"/>
    <col min="26" max="28" width="9.00390625" style="434" customWidth="1"/>
    <col min="29" max="30" width="7.375" style="434" customWidth="1"/>
    <col min="31" max="32" width="6.375" style="434" customWidth="1"/>
    <col min="33" max="34" width="7.375" style="434" customWidth="1"/>
    <col min="35" max="36" width="6.375" style="434" customWidth="1"/>
    <col min="37" max="38" width="9.00390625" style="434" customWidth="1"/>
    <col min="39" max="39" width="11.375" style="434" customWidth="1"/>
    <col min="40" max="40" width="17.375" style="434" customWidth="1"/>
    <col min="41" max="43" width="11.375" style="434" customWidth="1"/>
    <col min="44" max="48" width="9.00390625" style="434" customWidth="1"/>
    <col min="49" max="49" width="11.375" style="434" customWidth="1"/>
    <col min="50" max="50" width="17.375" style="434" customWidth="1"/>
    <col min="51" max="58" width="9.00390625" style="434" customWidth="1"/>
    <col min="59" max="59" width="11.375" style="434" customWidth="1"/>
    <col min="60" max="66" width="13.375" style="434" customWidth="1"/>
    <col min="67" max="74" width="11.375" style="434" customWidth="1"/>
    <col min="75" max="75" width="15.375" style="434" customWidth="1"/>
    <col min="76" max="16384" width="11.375" style="434" customWidth="1"/>
  </cols>
  <sheetData>
    <row r="1" spans="1:6" s="433" customFormat="1" ht="18.75">
      <c r="A1" s="2620" t="s">
        <v>758</v>
      </c>
      <c r="B1" s="2620"/>
      <c r="C1" s="2620"/>
      <c r="D1" s="2620"/>
      <c r="E1" s="2620"/>
      <c r="F1" s="2620"/>
    </row>
    <row r="2" ht="18.75">
      <c r="A2" s="433"/>
    </row>
    <row r="3" spans="1:7" ht="14.25" thickBot="1">
      <c r="A3" s="435"/>
      <c r="B3" s="435"/>
      <c r="C3" s="435"/>
      <c r="D3" s="435"/>
      <c r="E3" s="436"/>
      <c r="F3" s="1852" t="s">
        <v>759</v>
      </c>
      <c r="G3" s="437"/>
    </row>
    <row r="4" spans="1:7" ht="19.5" customHeight="1">
      <c r="A4" s="438" t="s">
        <v>760</v>
      </c>
      <c r="B4" s="1851">
        <v>14</v>
      </c>
      <c r="C4" s="439">
        <v>15</v>
      </c>
      <c r="D4" s="439">
        <v>16</v>
      </c>
      <c r="E4" s="440">
        <v>17</v>
      </c>
      <c r="F4" s="441">
        <v>18</v>
      </c>
      <c r="G4" s="437"/>
    </row>
    <row r="5" spans="1:7" ht="19.5" customHeight="1">
      <c r="A5" s="442" t="s">
        <v>761</v>
      </c>
      <c r="B5" s="2191">
        <f>SUM(B7:B14)</f>
        <v>214</v>
      </c>
      <c r="C5" s="2192">
        <f>SUM(C7:C14)</f>
        <v>257</v>
      </c>
      <c r="D5" s="2193">
        <f>SUM(D7:D14)</f>
        <v>244</v>
      </c>
      <c r="E5" s="2193">
        <f>SUM(E7:E14)</f>
        <v>254</v>
      </c>
      <c r="F5" s="443">
        <f>SUM(F7:F14)</f>
        <v>266</v>
      </c>
      <c r="G5" s="444"/>
    </row>
    <row r="6" spans="1:7" ht="19.5" customHeight="1">
      <c r="A6" s="445"/>
      <c r="B6" s="2194"/>
      <c r="C6" s="2195"/>
      <c r="D6" s="2196"/>
      <c r="E6" s="2196"/>
      <c r="F6" s="443"/>
      <c r="G6" s="444"/>
    </row>
    <row r="7" spans="1:7" ht="19.5" customHeight="1">
      <c r="A7" s="438" t="s">
        <v>762</v>
      </c>
      <c r="B7" s="2197">
        <v>27</v>
      </c>
      <c r="C7" s="2198">
        <v>28</v>
      </c>
      <c r="D7" s="2199">
        <v>28</v>
      </c>
      <c r="E7" s="2199">
        <v>30</v>
      </c>
      <c r="F7" s="434">
        <v>24</v>
      </c>
      <c r="G7" s="437"/>
    </row>
    <row r="8" spans="1:7" ht="19.5" customHeight="1">
      <c r="A8" s="438" t="s">
        <v>763</v>
      </c>
      <c r="B8" s="2197">
        <v>69</v>
      </c>
      <c r="C8" s="2198">
        <v>94</v>
      </c>
      <c r="D8" s="2199">
        <v>88</v>
      </c>
      <c r="E8" s="2199">
        <v>123</v>
      </c>
      <c r="F8" s="443">
        <v>174</v>
      </c>
      <c r="G8" s="437"/>
    </row>
    <row r="9" spans="1:7" ht="19.5" customHeight="1">
      <c r="A9" s="438" t="s">
        <v>764</v>
      </c>
      <c r="B9" s="2197">
        <v>69</v>
      </c>
      <c r="C9" s="2198">
        <v>95</v>
      </c>
      <c r="D9" s="2199">
        <v>89</v>
      </c>
      <c r="E9" s="2199">
        <v>56</v>
      </c>
      <c r="F9" s="434">
        <v>31</v>
      </c>
      <c r="G9" s="437"/>
    </row>
    <row r="10" spans="1:7" ht="19.5" customHeight="1">
      <c r="A10" s="438" t="s">
        <v>765</v>
      </c>
      <c r="B10" s="2200" t="s">
        <v>766</v>
      </c>
      <c r="C10" s="2201" t="s">
        <v>766</v>
      </c>
      <c r="D10" s="2201" t="s">
        <v>766</v>
      </c>
      <c r="E10" s="2202" t="s">
        <v>766</v>
      </c>
      <c r="F10" s="434">
        <v>9</v>
      </c>
      <c r="G10" s="437"/>
    </row>
    <row r="11" spans="1:7" ht="19.5" customHeight="1">
      <c r="A11" s="438" t="s">
        <v>767</v>
      </c>
      <c r="B11" s="2197">
        <v>30</v>
      </c>
      <c r="C11" s="2198">
        <v>16</v>
      </c>
      <c r="D11" s="2199">
        <v>12</v>
      </c>
      <c r="E11" s="2199">
        <v>9</v>
      </c>
      <c r="F11" s="434">
        <v>9</v>
      </c>
      <c r="G11" s="437"/>
    </row>
    <row r="12" spans="1:7" ht="19.5" customHeight="1">
      <c r="A12" s="438" t="s">
        <v>768</v>
      </c>
      <c r="B12" s="2197">
        <v>5</v>
      </c>
      <c r="C12" s="2198">
        <v>6</v>
      </c>
      <c r="D12" s="2199">
        <v>6</v>
      </c>
      <c r="E12" s="2202" t="s">
        <v>766</v>
      </c>
      <c r="F12" s="792" t="s">
        <v>1728</v>
      </c>
      <c r="G12" s="437"/>
    </row>
    <row r="13" spans="1:7" ht="19.5" customHeight="1">
      <c r="A13" s="438" t="s">
        <v>769</v>
      </c>
      <c r="B13" s="2200" t="s">
        <v>766</v>
      </c>
      <c r="C13" s="2201" t="s">
        <v>1728</v>
      </c>
      <c r="D13" s="2201" t="s">
        <v>1728</v>
      </c>
      <c r="E13" s="2199">
        <v>10</v>
      </c>
      <c r="F13" s="792" t="s">
        <v>1728</v>
      </c>
      <c r="G13" s="437"/>
    </row>
    <row r="14" spans="1:7" ht="19.5" customHeight="1">
      <c r="A14" s="438" t="s">
        <v>770</v>
      </c>
      <c r="B14" s="2197">
        <v>14</v>
      </c>
      <c r="C14" s="2198">
        <v>18</v>
      </c>
      <c r="D14" s="2199">
        <v>21</v>
      </c>
      <c r="E14" s="2199">
        <v>26</v>
      </c>
      <c r="F14" s="434">
        <v>19</v>
      </c>
      <c r="G14" s="437"/>
    </row>
    <row r="15" spans="1:7" ht="19.5" customHeight="1" thickBot="1">
      <c r="A15" s="793" t="s">
        <v>1729</v>
      </c>
      <c r="B15" s="2203">
        <v>9</v>
      </c>
      <c r="C15" s="2204">
        <v>11</v>
      </c>
      <c r="D15" s="2205">
        <v>12</v>
      </c>
      <c r="E15" s="2205">
        <v>13</v>
      </c>
      <c r="F15" s="794">
        <v>12</v>
      </c>
      <c r="G15" s="437"/>
    </row>
    <row r="16" spans="1:8" ht="14.25" thickBot="1">
      <c r="A16" s="446"/>
      <c r="B16" s="447"/>
      <c r="C16" s="447"/>
      <c r="D16" s="447"/>
      <c r="E16" s="448"/>
      <c r="F16" s="449"/>
      <c r="G16" s="437"/>
      <c r="H16" s="450"/>
    </row>
    <row r="17" spans="1:7" ht="19.5" customHeight="1">
      <c r="A17" s="451" t="s">
        <v>760</v>
      </c>
      <c r="B17" s="1851">
        <v>19</v>
      </c>
      <c r="C17" s="452">
        <v>20</v>
      </c>
      <c r="D17" s="452">
        <v>21</v>
      </c>
      <c r="E17" s="453">
        <v>22</v>
      </c>
      <c r="F17" s="441">
        <v>23</v>
      </c>
      <c r="G17" s="437"/>
    </row>
    <row r="18" spans="1:7" ht="19.5" customHeight="1">
      <c r="A18" s="442" t="s">
        <v>761</v>
      </c>
      <c r="B18" s="2191">
        <f>SUM(B20:B27)</f>
        <v>292</v>
      </c>
      <c r="C18" s="2192">
        <f>SUM(C20:C27)</f>
        <v>296</v>
      </c>
      <c r="D18" s="2193">
        <f>SUM(D20:D27)</f>
        <v>282</v>
      </c>
      <c r="E18" s="2193">
        <f>SUM(E20:E27)</f>
        <v>290</v>
      </c>
      <c r="F18" s="795">
        <f>SUM(F20:F27)</f>
        <v>274</v>
      </c>
      <c r="G18" s="444"/>
    </row>
    <row r="19" spans="1:7" ht="19.5" customHeight="1">
      <c r="A19" s="445"/>
      <c r="B19" s="2194"/>
      <c r="C19" s="2195"/>
      <c r="D19" s="2196"/>
      <c r="E19" s="2196"/>
      <c r="F19" s="795"/>
      <c r="G19" s="444"/>
    </row>
    <row r="20" spans="1:7" ht="19.5" customHeight="1">
      <c r="A20" s="438" t="s">
        <v>762</v>
      </c>
      <c r="B20" s="2197">
        <v>24</v>
      </c>
      <c r="C20" s="2206">
        <v>19</v>
      </c>
      <c r="D20" s="2199">
        <v>17</v>
      </c>
      <c r="E20" s="2199">
        <v>15</v>
      </c>
      <c r="F20" s="437">
        <v>20</v>
      </c>
      <c r="G20" s="437"/>
    </row>
    <row r="21" spans="1:7" ht="19.5" customHeight="1">
      <c r="A21" s="438" t="s">
        <v>763</v>
      </c>
      <c r="B21" s="2197">
        <v>201</v>
      </c>
      <c r="C21" s="2206">
        <v>209</v>
      </c>
      <c r="D21" s="2199">
        <v>187</v>
      </c>
      <c r="E21" s="2199">
        <v>173</v>
      </c>
      <c r="F21" s="795">
        <v>144</v>
      </c>
      <c r="G21" s="437"/>
    </row>
    <row r="22" spans="1:7" ht="19.5" customHeight="1">
      <c r="A22" s="438" t="s">
        <v>764</v>
      </c>
      <c r="B22" s="2197">
        <v>32</v>
      </c>
      <c r="C22" s="2206">
        <v>34</v>
      </c>
      <c r="D22" s="2199">
        <v>34</v>
      </c>
      <c r="E22" s="2199">
        <v>36</v>
      </c>
      <c r="F22" s="437">
        <v>35</v>
      </c>
      <c r="G22" s="437"/>
    </row>
    <row r="23" spans="1:7" ht="19.5" customHeight="1">
      <c r="A23" s="438" t="s">
        <v>765</v>
      </c>
      <c r="B23" s="2197">
        <v>5</v>
      </c>
      <c r="C23" s="2206">
        <v>3</v>
      </c>
      <c r="D23" s="2199">
        <v>4</v>
      </c>
      <c r="E23" s="2199">
        <v>5</v>
      </c>
      <c r="F23" s="437">
        <v>7</v>
      </c>
      <c r="G23" s="437"/>
    </row>
    <row r="24" spans="1:7" ht="19.5" customHeight="1">
      <c r="A24" s="438" t="s">
        <v>767</v>
      </c>
      <c r="B24" s="2197">
        <v>8</v>
      </c>
      <c r="C24" s="2206">
        <v>2</v>
      </c>
      <c r="D24" s="2199">
        <v>2</v>
      </c>
      <c r="E24" s="2199">
        <v>5</v>
      </c>
      <c r="F24" s="437">
        <v>5</v>
      </c>
      <c r="G24" s="437"/>
    </row>
    <row r="25" spans="1:7" ht="19.5" customHeight="1">
      <c r="A25" s="438" t="s">
        <v>768</v>
      </c>
      <c r="B25" s="2200" t="s">
        <v>766</v>
      </c>
      <c r="C25" s="2207" t="s">
        <v>766</v>
      </c>
      <c r="D25" s="2202" t="s">
        <v>766</v>
      </c>
      <c r="E25" s="2202" t="s">
        <v>766</v>
      </c>
      <c r="F25" s="796" t="s">
        <v>1728</v>
      </c>
      <c r="G25" s="437"/>
    </row>
    <row r="26" spans="1:7" ht="19.5" customHeight="1">
      <c r="A26" s="438" t="s">
        <v>769</v>
      </c>
      <c r="B26" s="2200" t="s">
        <v>1728</v>
      </c>
      <c r="C26" s="2207" t="s">
        <v>1728</v>
      </c>
      <c r="D26" s="2207" t="s">
        <v>1728</v>
      </c>
      <c r="E26" s="2207" t="s">
        <v>1728</v>
      </c>
      <c r="F26" s="796" t="s">
        <v>1728</v>
      </c>
      <c r="G26" s="437"/>
    </row>
    <row r="27" spans="1:7" ht="19.5" customHeight="1">
      <c r="A27" s="438" t="s">
        <v>770</v>
      </c>
      <c r="B27" s="2197">
        <v>22</v>
      </c>
      <c r="C27" s="2206">
        <v>29</v>
      </c>
      <c r="D27" s="2199">
        <v>38</v>
      </c>
      <c r="E27" s="2199">
        <v>56</v>
      </c>
      <c r="F27" s="437">
        <v>63</v>
      </c>
      <c r="G27" s="437"/>
    </row>
    <row r="28" spans="1:7" ht="19.5" customHeight="1" thickBot="1">
      <c r="A28" s="793" t="s">
        <v>1729</v>
      </c>
      <c r="B28" s="2203">
        <v>12</v>
      </c>
      <c r="C28" s="2204">
        <v>15</v>
      </c>
      <c r="D28" s="2205">
        <v>15</v>
      </c>
      <c r="E28" s="2205">
        <v>15</v>
      </c>
      <c r="F28" s="794">
        <v>14</v>
      </c>
      <c r="G28" s="437"/>
    </row>
    <row r="29" spans="1:7" ht="13.5">
      <c r="A29" s="622" t="s">
        <v>2844</v>
      </c>
      <c r="B29" s="454"/>
      <c r="C29" s="454"/>
      <c r="D29" s="454"/>
      <c r="E29" s="454"/>
      <c r="F29" s="1744"/>
      <c r="G29" s="437"/>
    </row>
    <row r="30" spans="1:6" ht="13.5">
      <c r="A30" s="622" t="s">
        <v>3299</v>
      </c>
      <c r="E30" s="455"/>
      <c r="F30" s="1744" t="s">
        <v>2843</v>
      </c>
    </row>
    <row r="38" ht="13.5">
      <c r="C38" s="434" t="s">
        <v>771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headerFooter>
    <oddFooter>&amp;C-11-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K11" sqref="K11"/>
    </sheetView>
  </sheetViews>
  <sheetFormatPr defaultColWidth="6.625" defaultRowHeight="13.5"/>
  <cols>
    <col min="1" max="1" width="19.00390625" style="35" customWidth="1"/>
    <col min="2" max="7" width="11.50390625" style="35" customWidth="1"/>
    <col min="8" max="251" width="6.625" style="35" customWidth="1"/>
    <col min="252" max="16384" width="6.625" style="35" customWidth="1"/>
  </cols>
  <sheetData>
    <row r="1" spans="1:2" ht="15.75" customHeight="1">
      <c r="A1" s="104"/>
      <c r="B1" s="104"/>
    </row>
    <row r="2" ht="15.75" customHeight="1" thickBot="1">
      <c r="G2" s="1855" t="s">
        <v>1629</v>
      </c>
    </row>
    <row r="3" spans="1:7" ht="15.75" customHeight="1">
      <c r="A3" s="3269" t="s">
        <v>144</v>
      </c>
      <c r="B3" s="3632" t="s">
        <v>145</v>
      </c>
      <c r="C3" s="3634"/>
      <c r="D3" s="3634"/>
      <c r="E3" s="3634"/>
      <c r="F3" s="3635"/>
      <c r="G3" s="106" t="s">
        <v>1630</v>
      </c>
    </row>
    <row r="4" spans="1:7" ht="15.75" customHeight="1" thickBot="1">
      <c r="A4" s="2788"/>
      <c r="B4" s="107" t="s">
        <v>1631</v>
      </c>
      <c r="C4" s="107" t="s">
        <v>1632</v>
      </c>
      <c r="D4" s="108" t="s">
        <v>1633</v>
      </c>
      <c r="E4" s="108" t="s">
        <v>1634</v>
      </c>
      <c r="F4" s="1556" t="s">
        <v>2574</v>
      </c>
      <c r="G4" s="1557" t="s">
        <v>146</v>
      </c>
    </row>
    <row r="5" spans="1:7" ht="16.5" customHeight="1">
      <c r="A5" s="110" t="s">
        <v>1635</v>
      </c>
      <c r="B5" s="111">
        <f aca="true" t="shared" si="0" ref="B5:G5">B6+B21+B38</f>
        <v>47170490</v>
      </c>
      <c r="C5" s="111">
        <f t="shared" si="0"/>
        <v>43281661</v>
      </c>
      <c r="D5" s="111">
        <f t="shared" si="0"/>
        <v>43711240</v>
      </c>
      <c r="E5" s="111">
        <f t="shared" si="0"/>
        <v>46734956</v>
      </c>
      <c r="F5" s="1558">
        <f t="shared" si="0"/>
        <v>51458489</v>
      </c>
      <c r="G5" s="1558">
        <f t="shared" si="0"/>
        <v>48511741</v>
      </c>
    </row>
    <row r="6" spans="1:8" ht="16.5" customHeight="1">
      <c r="A6" s="113" t="s">
        <v>1636</v>
      </c>
      <c r="B6" s="114">
        <f aca="true" t="shared" si="1" ref="B6:G6">SUM(B7:B20)</f>
        <v>21319261</v>
      </c>
      <c r="C6" s="114">
        <f t="shared" si="1"/>
        <v>22422576</v>
      </c>
      <c r="D6" s="114">
        <f t="shared" si="1"/>
        <v>23925204</v>
      </c>
      <c r="E6" s="114">
        <f t="shared" si="1"/>
        <v>26752383</v>
      </c>
      <c r="F6" s="1559">
        <f t="shared" si="1"/>
        <v>28228270</v>
      </c>
      <c r="G6" s="1559">
        <f t="shared" si="1"/>
        <v>26078000</v>
      </c>
      <c r="H6" s="229"/>
    </row>
    <row r="7" spans="1:8" ht="16.5" customHeight="1">
      <c r="A7" s="116" t="s">
        <v>1637</v>
      </c>
      <c r="B7" s="2044">
        <v>253459</v>
      </c>
      <c r="C7" s="2045">
        <v>244353</v>
      </c>
      <c r="D7" s="2045">
        <v>240539</v>
      </c>
      <c r="E7" s="2045">
        <v>239986</v>
      </c>
      <c r="F7" s="2049">
        <v>308226</v>
      </c>
      <c r="G7" s="2049">
        <v>254236</v>
      </c>
      <c r="H7" s="229"/>
    </row>
    <row r="8" spans="1:8" ht="16.5" customHeight="1">
      <c r="A8" s="116" t="s">
        <v>1638</v>
      </c>
      <c r="B8" s="2044">
        <v>2445113</v>
      </c>
      <c r="C8" s="2045">
        <v>2394416</v>
      </c>
      <c r="D8" s="2045">
        <v>3318135</v>
      </c>
      <c r="E8" s="2045">
        <v>2627288</v>
      </c>
      <c r="F8" s="2049">
        <v>2768224</v>
      </c>
      <c r="G8" s="2049">
        <v>2417332</v>
      </c>
      <c r="H8" s="229"/>
    </row>
    <row r="9" spans="1:8" ht="16.5" customHeight="1">
      <c r="A9" s="116" t="s">
        <v>1639</v>
      </c>
      <c r="B9" s="2044">
        <v>4993061</v>
      </c>
      <c r="C9" s="2045">
        <v>5164696</v>
      </c>
      <c r="D9" s="2045">
        <v>5343928</v>
      </c>
      <c r="E9" s="2045">
        <v>6090195</v>
      </c>
      <c r="F9" s="2049">
        <v>6075758</v>
      </c>
      <c r="G9" s="2049">
        <v>6162093</v>
      </c>
      <c r="H9" s="229"/>
    </row>
    <row r="10" spans="1:8" ht="16.5" customHeight="1">
      <c r="A10" s="116" t="s">
        <v>1640</v>
      </c>
      <c r="B10" s="2044">
        <v>2681183</v>
      </c>
      <c r="C10" s="2045">
        <v>2877555</v>
      </c>
      <c r="D10" s="2045">
        <v>2672870</v>
      </c>
      <c r="E10" s="2045">
        <v>2764764</v>
      </c>
      <c r="F10" s="2049">
        <v>3354608</v>
      </c>
      <c r="G10" s="2049">
        <v>2211566</v>
      </c>
      <c r="H10" s="229"/>
    </row>
    <row r="11" spans="1:8" ht="16.5" customHeight="1">
      <c r="A11" s="116" t="s">
        <v>147</v>
      </c>
      <c r="B11" s="2044">
        <v>57264</v>
      </c>
      <c r="C11" s="2045">
        <v>57186</v>
      </c>
      <c r="D11" s="2046">
        <v>57150</v>
      </c>
      <c r="E11" s="2046">
        <v>57119</v>
      </c>
      <c r="F11" s="2057">
        <v>56901</v>
      </c>
      <c r="G11" s="2057">
        <v>56901</v>
      </c>
      <c r="H11" s="229"/>
    </row>
    <row r="12" spans="1:8" ht="16.5" customHeight="1">
      <c r="A12" s="116" t="s">
        <v>1641</v>
      </c>
      <c r="B12" s="2044">
        <v>1150644</v>
      </c>
      <c r="C12" s="2045">
        <v>1138330</v>
      </c>
      <c r="D12" s="2045">
        <v>1157554</v>
      </c>
      <c r="E12" s="2045">
        <v>1280767</v>
      </c>
      <c r="F12" s="2049">
        <v>827919</v>
      </c>
      <c r="G12" s="2049">
        <v>839478</v>
      </c>
      <c r="H12" s="229"/>
    </row>
    <row r="13" spans="1:8" ht="16.5" customHeight="1">
      <c r="A13" s="116" t="s">
        <v>1642</v>
      </c>
      <c r="B13" s="2044">
        <v>449009</v>
      </c>
      <c r="C13" s="2045">
        <v>492109</v>
      </c>
      <c r="D13" s="2045">
        <v>525053</v>
      </c>
      <c r="E13" s="2045">
        <v>531653</v>
      </c>
      <c r="F13" s="2049">
        <v>517854</v>
      </c>
      <c r="G13" s="2049">
        <v>487152</v>
      </c>
      <c r="H13" s="229"/>
    </row>
    <row r="14" spans="1:8" ht="16.5" customHeight="1">
      <c r="A14" s="116" t="s">
        <v>1643</v>
      </c>
      <c r="B14" s="2044">
        <v>2102961</v>
      </c>
      <c r="C14" s="2045">
        <v>2265872</v>
      </c>
      <c r="D14" s="2045">
        <v>2120905</v>
      </c>
      <c r="E14" s="2045">
        <v>2153666</v>
      </c>
      <c r="F14" s="2049">
        <v>2006856</v>
      </c>
      <c r="G14" s="2049">
        <v>2603048</v>
      </c>
      <c r="H14" s="229"/>
    </row>
    <row r="15" spans="1:8" ht="16.5" customHeight="1">
      <c r="A15" s="116" t="s">
        <v>148</v>
      </c>
      <c r="B15" s="2044">
        <v>762686</v>
      </c>
      <c r="C15" s="2045">
        <v>745727</v>
      </c>
      <c r="D15" s="2045">
        <v>712339</v>
      </c>
      <c r="E15" s="2045">
        <v>690304</v>
      </c>
      <c r="F15" s="2049">
        <v>737596</v>
      </c>
      <c r="G15" s="2049">
        <v>710821</v>
      </c>
      <c r="H15" s="229"/>
    </row>
    <row r="16" spans="1:8" ht="16.5" customHeight="1">
      <c r="A16" s="116" t="s">
        <v>149</v>
      </c>
      <c r="B16" s="2044">
        <v>2115346</v>
      </c>
      <c r="C16" s="2045">
        <v>2057051</v>
      </c>
      <c r="D16" s="2045">
        <v>2673000</v>
      </c>
      <c r="E16" s="2045">
        <v>2908003</v>
      </c>
      <c r="F16" s="2049">
        <v>3368706</v>
      </c>
      <c r="G16" s="2049">
        <v>4487623</v>
      </c>
      <c r="H16" s="229"/>
    </row>
    <row r="17" spans="1:8" ht="16.5" customHeight="1">
      <c r="A17" s="116" t="s">
        <v>150</v>
      </c>
      <c r="B17" s="2044">
        <v>14219</v>
      </c>
      <c r="C17" s="2045">
        <v>0</v>
      </c>
      <c r="D17" s="2045">
        <v>89069</v>
      </c>
      <c r="E17" s="2045">
        <v>14054</v>
      </c>
      <c r="F17" s="2049">
        <v>203552</v>
      </c>
      <c r="G17" s="2049">
        <v>12</v>
      </c>
      <c r="H17" s="229"/>
    </row>
    <row r="18" spans="1:8" ht="16.5" customHeight="1">
      <c r="A18" s="116" t="s">
        <v>151</v>
      </c>
      <c r="B18" s="2044">
        <v>3541577</v>
      </c>
      <c r="C18" s="2045">
        <v>3827453</v>
      </c>
      <c r="D18" s="2045">
        <v>4054474</v>
      </c>
      <c r="E18" s="2045">
        <v>3724471</v>
      </c>
      <c r="F18" s="2049">
        <v>3815236</v>
      </c>
      <c r="G18" s="2049">
        <v>3887942</v>
      </c>
      <c r="H18" s="229"/>
    </row>
    <row r="19" spans="1:8" ht="16.5" customHeight="1">
      <c r="A19" s="116" t="s">
        <v>152</v>
      </c>
      <c r="B19" s="2044">
        <v>752739</v>
      </c>
      <c r="C19" s="2045">
        <v>1157828</v>
      </c>
      <c r="D19" s="2045">
        <v>960188</v>
      </c>
      <c r="E19" s="2045">
        <v>3670113</v>
      </c>
      <c r="F19" s="2049">
        <v>4186834</v>
      </c>
      <c r="G19" s="2049">
        <v>1909796</v>
      </c>
      <c r="H19" s="229"/>
    </row>
    <row r="20" spans="1:8" ht="16.5" customHeight="1">
      <c r="A20" s="119" t="s">
        <v>153</v>
      </c>
      <c r="B20" s="2047">
        <v>0</v>
      </c>
      <c r="C20" s="2047">
        <v>0</v>
      </c>
      <c r="D20" s="2047">
        <v>0</v>
      </c>
      <c r="E20" s="2047">
        <v>0</v>
      </c>
      <c r="F20" s="2058">
        <v>0</v>
      </c>
      <c r="G20" s="2059">
        <v>50000</v>
      </c>
      <c r="H20" s="229"/>
    </row>
    <row r="21" spans="1:8" ht="16.5" customHeight="1">
      <c r="A21" s="120" t="s">
        <v>154</v>
      </c>
      <c r="B21" s="114">
        <f aca="true" t="shared" si="2" ref="B21:G21">SUM(B22:B37)</f>
        <v>19295003</v>
      </c>
      <c r="C21" s="114">
        <f t="shared" si="2"/>
        <v>14624022</v>
      </c>
      <c r="D21" s="114">
        <f t="shared" si="2"/>
        <v>13773588</v>
      </c>
      <c r="E21" s="114">
        <f t="shared" si="2"/>
        <v>13563618</v>
      </c>
      <c r="F21" s="1559">
        <f t="shared" si="2"/>
        <v>13708838</v>
      </c>
      <c r="G21" s="1559">
        <f t="shared" si="2"/>
        <v>15674000</v>
      </c>
      <c r="H21" s="229"/>
    </row>
    <row r="22" spans="1:9" s="3" customFormat="1" ht="16.5" customHeight="1">
      <c r="A22" s="240" t="s">
        <v>1644</v>
      </c>
      <c r="B22" s="121">
        <v>5681681</v>
      </c>
      <c r="C22" s="121">
        <v>5614542</v>
      </c>
      <c r="D22" s="121">
        <v>5576132</v>
      </c>
      <c r="E22" s="121">
        <v>5681730</v>
      </c>
      <c r="F22" s="1453">
        <v>5759481</v>
      </c>
      <c r="G22" s="1453">
        <v>6120000</v>
      </c>
      <c r="I22"/>
    </row>
    <row r="23" spans="1:7" s="3" customFormat="1" ht="16.5" customHeight="1">
      <c r="A23" s="240" t="s">
        <v>1645</v>
      </c>
      <c r="B23" s="121">
        <v>6368373</v>
      </c>
      <c r="C23" s="121">
        <v>645537</v>
      </c>
      <c r="D23" s="121">
        <v>22138</v>
      </c>
      <c r="E23" s="121">
        <v>4569</v>
      </c>
      <c r="F23" s="1453">
        <v>0</v>
      </c>
      <c r="G23" s="1453">
        <v>0</v>
      </c>
    </row>
    <row r="24" spans="1:8" s="3" customFormat="1" ht="16.5" customHeight="1">
      <c r="A24" s="122" t="s">
        <v>157</v>
      </c>
      <c r="B24" s="121">
        <v>0</v>
      </c>
      <c r="C24" s="121">
        <v>601634</v>
      </c>
      <c r="D24" s="121">
        <v>638188</v>
      </c>
      <c r="E24" s="121">
        <v>622412</v>
      </c>
      <c r="F24" s="2057">
        <v>632882</v>
      </c>
      <c r="G24" s="1453">
        <v>649600</v>
      </c>
      <c r="H24" s="15"/>
    </row>
    <row r="25" spans="1:14" s="3" customFormat="1" ht="16.5" customHeight="1">
      <c r="A25" s="240" t="s">
        <v>158</v>
      </c>
      <c r="B25" s="121">
        <v>3930570</v>
      </c>
      <c r="C25" s="121">
        <v>4041882</v>
      </c>
      <c r="D25" s="121">
        <v>4296636</v>
      </c>
      <c r="E25" s="121">
        <v>4559291</v>
      </c>
      <c r="F25" s="1453">
        <v>4741848</v>
      </c>
      <c r="G25" s="1453">
        <v>4835500</v>
      </c>
      <c r="N25" s="15"/>
    </row>
    <row r="26" spans="1:7" s="3" customFormat="1" ht="16.5" customHeight="1">
      <c r="A26" s="60" t="s">
        <v>159</v>
      </c>
      <c r="B26" s="121">
        <v>22796</v>
      </c>
      <c r="C26" s="121">
        <v>20116</v>
      </c>
      <c r="D26" s="121">
        <v>20612</v>
      </c>
      <c r="E26" s="121">
        <v>30333</v>
      </c>
      <c r="F26" s="1453">
        <v>25014</v>
      </c>
      <c r="G26" s="1453">
        <v>25100</v>
      </c>
    </row>
    <row r="27" spans="1:7" s="3" customFormat="1" ht="16.5" customHeight="1">
      <c r="A27" s="53" t="s">
        <v>160</v>
      </c>
      <c r="B27" s="121">
        <v>2158392</v>
      </c>
      <c r="C27" s="121">
        <v>2759645</v>
      </c>
      <c r="D27" s="121">
        <v>2400096</v>
      </c>
      <c r="E27" s="121">
        <v>1915819</v>
      </c>
      <c r="F27" s="1453">
        <v>1844702</v>
      </c>
      <c r="G27" s="1453">
        <v>3354000</v>
      </c>
    </row>
    <row r="28" spans="1:7" s="3" customFormat="1" ht="16.5" customHeight="1">
      <c r="A28" s="53" t="s">
        <v>161</v>
      </c>
      <c r="B28" s="121">
        <v>157452</v>
      </c>
      <c r="C28" s="121">
        <v>195615</v>
      </c>
      <c r="D28" s="121">
        <v>170999</v>
      </c>
      <c r="E28" s="121">
        <v>153437</v>
      </c>
      <c r="F28" s="1453">
        <v>158818</v>
      </c>
      <c r="G28" s="1453">
        <v>159000</v>
      </c>
    </row>
    <row r="29" spans="1:7" s="3" customFormat="1" ht="16.5" customHeight="1">
      <c r="A29" s="53" t="s">
        <v>162</v>
      </c>
      <c r="B29" s="121">
        <v>219618</v>
      </c>
      <c r="C29" s="121">
        <v>75127</v>
      </c>
      <c r="D29" s="121">
        <v>42666</v>
      </c>
      <c r="E29" s="121">
        <v>45559</v>
      </c>
      <c r="F29" s="1453">
        <v>43777</v>
      </c>
      <c r="G29" s="1453">
        <v>45600</v>
      </c>
    </row>
    <row r="30" spans="1:7" s="3" customFormat="1" ht="16.5" customHeight="1">
      <c r="A30" s="53" t="s">
        <v>163</v>
      </c>
      <c r="B30" s="121">
        <v>42047</v>
      </c>
      <c r="C30" s="121">
        <v>128204</v>
      </c>
      <c r="D30" s="123">
        <v>42333</v>
      </c>
      <c r="E30" s="123">
        <v>39432</v>
      </c>
      <c r="F30" s="1560">
        <v>40973</v>
      </c>
      <c r="G30" s="1453">
        <v>41700</v>
      </c>
    </row>
    <row r="31" spans="1:7" s="3" customFormat="1" ht="16.5" customHeight="1">
      <c r="A31" s="53" t="s">
        <v>164</v>
      </c>
      <c r="B31" s="121">
        <v>290126</v>
      </c>
      <c r="C31" s="121">
        <v>190126</v>
      </c>
      <c r="D31" s="121">
        <v>0</v>
      </c>
      <c r="E31" s="121">
        <v>0</v>
      </c>
      <c r="F31" s="2057">
        <v>0</v>
      </c>
      <c r="G31" s="2060">
        <v>0</v>
      </c>
    </row>
    <row r="32" spans="1:7" s="3" customFormat="1" ht="16.5" customHeight="1">
      <c r="A32" s="53" t="s">
        <v>165</v>
      </c>
      <c r="B32" s="121">
        <v>11208</v>
      </c>
      <c r="C32" s="121">
        <v>11131</v>
      </c>
      <c r="D32" s="121">
        <v>11546</v>
      </c>
      <c r="E32" s="121">
        <v>13847</v>
      </c>
      <c r="F32" s="2057">
        <v>12187</v>
      </c>
      <c r="G32" s="2060">
        <v>12800</v>
      </c>
    </row>
    <row r="33" spans="1:7" s="3" customFormat="1" ht="16.5" customHeight="1">
      <c r="A33" s="53" t="s">
        <v>166</v>
      </c>
      <c r="B33" s="121">
        <v>0</v>
      </c>
      <c r="C33" s="121">
        <v>0</v>
      </c>
      <c r="D33" s="121">
        <v>114041</v>
      </c>
      <c r="E33" s="121">
        <v>130843</v>
      </c>
      <c r="F33" s="2057">
        <v>133133</v>
      </c>
      <c r="G33" s="2060">
        <v>135600</v>
      </c>
    </row>
    <row r="34" spans="1:7" s="3" customFormat="1" ht="16.5" customHeight="1">
      <c r="A34" s="53" t="s">
        <v>167</v>
      </c>
      <c r="B34" s="121">
        <v>65133</v>
      </c>
      <c r="C34" s="121">
        <v>60426</v>
      </c>
      <c r="D34" s="121">
        <v>60427</v>
      </c>
      <c r="E34" s="121">
        <v>60427</v>
      </c>
      <c r="F34" s="1453">
        <v>60425</v>
      </c>
      <c r="G34" s="1453">
        <v>60500</v>
      </c>
    </row>
    <row r="35" spans="1:7" s="3" customFormat="1" ht="16.5" customHeight="1">
      <c r="A35" s="53" t="s">
        <v>1646</v>
      </c>
      <c r="B35" s="121">
        <v>0</v>
      </c>
      <c r="C35" s="121">
        <v>0</v>
      </c>
      <c r="D35" s="121">
        <v>0</v>
      </c>
      <c r="E35" s="121">
        <v>0</v>
      </c>
      <c r="F35" s="1453">
        <v>0</v>
      </c>
      <c r="G35" s="1453">
        <v>0</v>
      </c>
    </row>
    <row r="36" spans="1:7" s="3" customFormat="1" ht="16.5" customHeight="1">
      <c r="A36" s="53" t="s">
        <v>169</v>
      </c>
      <c r="B36" s="121">
        <v>96858</v>
      </c>
      <c r="C36" s="121">
        <v>74067</v>
      </c>
      <c r="D36" s="121">
        <v>174644</v>
      </c>
      <c r="E36" s="121">
        <v>108684</v>
      </c>
      <c r="F36" s="2057">
        <v>72493</v>
      </c>
      <c r="G36" s="2060">
        <v>214000</v>
      </c>
    </row>
    <row r="37" spans="1:7" s="3" customFormat="1" ht="16.5" customHeight="1">
      <c r="A37" s="53" t="s">
        <v>170</v>
      </c>
      <c r="B37" s="121">
        <v>250749</v>
      </c>
      <c r="C37" s="121">
        <v>205970</v>
      </c>
      <c r="D37" s="121">
        <v>203130</v>
      </c>
      <c r="E37" s="121">
        <v>197235</v>
      </c>
      <c r="F37" s="1453">
        <v>183105</v>
      </c>
      <c r="G37" s="1453">
        <v>20600</v>
      </c>
    </row>
    <row r="38" spans="1:7" ht="16.5" customHeight="1">
      <c r="A38" s="124" t="s">
        <v>1647</v>
      </c>
      <c r="B38" s="125">
        <f aca="true" t="shared" si="3" ref="B38:G38">B39+B42</f>
        <v>6556226</v>
      </c>
      <c r="C38" s="125">
        <f t="shared" si="3"/>
        <v>6235063</v>
      </c>
      <c r="D38" s="125">
        <f t="shared" si="3"/>
        <v>6012448</v>
      </c>
      <c r="E38" s="125">
        <f t="shared" si="3"/>
        <v>6418955</v>
      </c>
      <c r="F38" s="1563">
        <f t="shared" si="3"/>
        <v>9521381</v>
      </c>
      <c r="G38" s="1563">
        <f t="shared" si="3"/>
        <v>6759741</v>
      </c>
    </row>
    <row r="39" spans="1:7" ht="16.5" customHeight="1">
      <c r="A39" s="127" t="s">
        <v>1648</v>
      </c>
      <c r="B39" s="1459">
        <f aca="true" t="shared" si="4" ref="B39:G39">SUM(B40:B41)</f>
        <v>4563008</v>
      </c>
      <c r="C39" s="1459">
        <f t="shared" si="4"/>
        <v>4203299</v>
      </c>
      <c r="D39" s="1459">
        <f t="shared" si="4"/>
        <v>4044393</v>
      </c>
      <c r="E39" s="1459">
        <f t="shared" si="4"/>
        <v>4891987</v>
      </c>
      <c r="F39" s="1461">
        <f t="shared" si="4"/>
        <v>8069909</v>
      </c>
      <c r="G39" s="1461">
        <f t="shared" si="4"/>
        <v>5066785</v>
      </c>
    </row>
    <row r="40" spans="1:8" ht="16.5" customHeight="1">
      <c r="A40" s="116" t="s">
        <v>1649</v>
      </c>
      <c r="B40" s="2048">
        <v>4216241</v>
      </c>
      <c r="C40" s="2049">
        <v>3428938</v>
      </c>
      <c r="D40" s="2049">
        <v>3527206</v>
      </c>
      <c r="E40" s="2049">
        <v>3412825</v>
      </c>
      <c r="F40" s="2049">
        <v>3912853</v>
      </c>
      <c r="G40" s="2049">
        <v>4822103</v>
      </c>
      <c r="H40" s="229"/>
    </row>
    <row r="41" spans="1:8" ht="16.5" customHeight="1">
      <c r="A41" s="129" t="s">
        <v>1650</v>
      </c>
      <c r="B41" s="2050">
        <v>346767</v>
      </c>
      <c r="C41" s="2050">
        <v>774361</v>
      </c>
      <c r="D41" s="2050">
        <v>517187</v>
      </c>
      <c r="E41" s="2050">
        <v>1479162</v>
      </c>
      <c r="F41" s="2051">
        <v>4157056</v>
      </c>
      <c r="G41" s="2051">
        <v>244682</v>
      </c>
      <c r="H41" s="229"/>
    </row>
    <row r="42" spans="1:8" ht="16.5" customHeight="1">
      <c r="A42" s="127" t="s">
        <v>1651</v>
      </c>
      <c r="B42" s="1450">
        <f aca="true" t="shared" si="5" ref="B42:G42">SUM(B43:B44)</f>
        <v>1993218</v>
      </c>
      <c r="C42" s="1451">
        <f t="shared" si="5"/>
        <v>2031764</v>
      </c>
      <c r="D42" s="1451">
        <f t="shared" si="5"/>
        <v>1968055</v>
      </c>
      <c r="E42" s="1451">
        <f t="shared" si="5"/>
        <v>1526968</v>
      </c>
      <c r="F42" s="1451">
        <f t="shared" si="5"/>
        <v>1451472</v>
      </c>
      <c r="G42" s="1451">
        <f t="shared" si="5"/>
        <v>1692956</v>
      </c>
      <c r="H42" s="229"/>
    </row>
    <row r="43" spans="1:8" ht="16.5" customHeight="1">
      <c r="A43" s="116" t="s">
        <v>1649</v>
      </c>
      <c r="B43" s="2048">
        <v>1217350</v>
      </c>
      <c r="C43" s="2049">
        <v>1165348</v>
      </c>
      <c r="D43" s="2049">
        <v>1107690</v>
      </c>
      <c r="E43" s="2049">
        <v>1103943</v>
      </c>
      <c r="F43" s="2049">
        <v>1114538</v>
      </c>
      <c r="G43" s="2049">
        <v>1139798</v>
      </c>
      <c r="H43" s="229"/>
    </row>
    <row r="44" spans="1:8" ht="16.5" customHeight="1" thickBot="1">
      <c r="A44" s="130" t="s">
        <v>1650</v>
      </c>
      <c r="B44" s="2052">
        <v>775868</v>
      </c>
      <c r="C44" s="2053">
        <v>866416</v>
      </c>
      <c r="D44" s="2053">
        <v>860365</v>
      </c>
      <c r="E44" s="2053">
        <v>423025</v>
      </c>
      <c r="F44" s="2054">
        <v>336934</v>
      </c>
      <c r="G44" s="2049">
        <v>553158</v>
      </c>
      <c r="H44" s="229"/>
    </row>
    <row r="45" spans="5:7" s="131" customFormat="1" ht="15.75" customHeight="1">
      <c r="E45" s="132"/>
      <c r="G45" s="2075" t="s">
        <v>3374</v>
      </c>
    </row>
  </sheetData>
  <sheetProtection/>
  <mergeCells count="2">
    <mergeCell ref="A3:A4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&amp;C-104-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E40" sqref="E40"/>
    </sheetView>
  </sheetViews>
  <sheetFormatPr defaultColWidth="9.00390625" defaultRowHeight="13.5"/>
  <cols>
    <col min="1" max="1" width="24.00390625" style="34" customWidth="1"/>
    <col min="2" max="3" width="12.875" style="34" customWidth="1"/>
    <col min="4" max="6" width="12.50390625" style="34" customWidth="1"/>
    <col min="7" max="7" width="11.50390625" style="3" customWidth="1"/>
    <col min="8" max="8" width="9.00390625" style="3" customWidth="1"/>
  </cols>
  <sheetData>
    <row r="1" spans="1:6" ht="18">
      <c r="A1" s="1" t="s">
        <v>2923</v>
      </c>
      <c r="B1" s="37"/>
      <c r="C1" s="37"/>
      <c r="D1" s="37"/>
      <c r="E1" s="37"/>
      <c r="F1" s="37"/>
    </row>
    <row r="2" spans="1:6" ht="18">
      <c r="A2" s="1"/>
      <c r="B2" s="37"/>
      <c r="C2" s="37"/>
      <c r="D2" s="37"/>
      <c r="E2" s="37"/>
      <c r="F2" s="37"/>
    </row>
    <row r="3" spans="2:6" ht="13.5" thickBot="1">
      <c r="B3" s="42"/>
      <c r="C3" s="42"/>
      <c r="D3" s="42"/>
      <c r="E3" s="42"/>
      <c r="F3" s="6" t="s">
        <v>171</v>
      </c>
    </row>
    <row r="4" spans="1:6" ht="18" customHeight="1" thickBot="1">
      <c r="A4" s="83" t="s">
        <v>172</v>
      </c>
      <c r="B4" s="49" t="s">
        <v>173</v>
      </c>
      <c r="C4" s="49" t="s">
        <v>174</v>
      </c>
      <c r="D4" s="133" t="s">
        <v>175</v>
      </c>
      <c r="E4" s="133" t="s">
        <v>127</v>
      </c>
      <c r="F4" s="133" t="s">
        <v>176</v>
      </c>
    </row>
    <row r="5" spans="1:6" ht="19.5" customHeight="1">
      <c r="A5" s="134" t="s">
        <v>177</v>
      </c>
      <c r="B5" s="135">
        <v>32312389</v>
      </c>
      <c r="C5" s="135">
        <v>26587443</v>
      </c>
      <c r="D5" s="135">
        <v>23234415</v>
      </c>
      <c r="E5" s="135">
        <v>22979095</v>
      </c>
      <c r="F5" s="135">
        <v>27314467</v>
      </c>
    </row>
    <row r="6" spans="1:6" ht="19.5" customHeight="1">
      <c r="A6" s="56" t="s">
        <v>178</v>
      </c>
      <c r="B6" s="136">
        <v>30863873</v>
      </c>
      <c r="C6" s="136">
        <v>25725932</v>
      </c>
      <c r="D6" s="136">
        <v>22907720</v>
      </c>
      <c r="E6" s="136">
        <v>22486147</v>
      </c>
      <c r="F6" s="136">
        <v>26846902</v>
      </c>
    </row>
    <row r="7" spans="1:6" ht="19.5" customHeight="1">
      <c r="A7" s="56" t="s">
        <v>179</v>
      </c>
      <c r="B7" s="137">
        <f>B5-B6</f>
        <v>1448516</v>
      </c>
      <c r="C7" s="137">
        <f>C5-C6</f>
        <v>861511</v>
      </c>
      <c r="D7" s="137">
        <f>D5-D6</f>
        <v>326695</v>
      </c>
      <c r="E7" s="137">
        <f>E5-E6</f>
        <v>492948</v>
      </c>
      <c r="F7" s="137">
        <f>F5-F6</f>
        <v>467565</v>
      </c>
    </row>
    <row r="8" spans="1:6" ht="19.5" customHeight="1">
      <c r="A8" s="56" t="s">
        <v>180</v>
      </c>
      <c r="B8" s="136">
        <v>171105</v>
      </c>
      <c r="C8" s="136">
        <v>263673</v>
      </c>
      <c r="D8" s="136">
        <v>22003</v>
      </c>
      <c r="E8" s="136">
        <v>127303</v>
      </c>
      <c r="F8" s="136">
        <v>42374</v>
      </c>
    </row>
    <row r="9" spans="1:8" ht="19.5" customHeight="1">
      <c r="A9" s="56" t="s">
        <v>181</v>
      </c>
      <c r="B9" s="137">
        <f>B7-B8</f>
        <v>1277411</v>
      </c>
      <c r="C9" s="137">
        <f>C7-C8</f>
        <v>597838</v>
      </c>
      <c r="D9" s="137">
        <f>D7-D8</f>
        <v>304692</v>
      </c>
      <c r="E9" s="137">
        <f>E7-E8</f>
        <v>365645</v>
      </c>
      <c r="F9" s="137">
        <f>F7-F8</f>
        <v>425191</v>
      </c>
      <c r="H9" s="15"/>
    </row>
    <row r="10" spans="1:7" ht="19.5" customHeight="1">
      <c r="A10" s="56" t="s">
        <v>182</v>
      </c>
      <c r="B10" s="136">
        <v>1277411</v>
      </c>
      <c r="C10" s="137">
        <v>-187919</v>
      </c>
      <c r="D10" s="137">
        <v>-231765</v>
      </c>
      <c r="E10" s="137">
        <v>-65402</v>
      </c>
      <c r="F10" s="137">
        <v>-23255</v>
      </c>
      <c r="G10"/>
    </row>
    <row r="11" spans="1:6" ht="19.5" customHeight="1">
      <c r="A11" s="56" t="s">
        <v>183</v>
      </c>
      <c r="B11" s="137">
        <v>1619</v>
      </c>
      <c r="C11" s="136">
        <v>330421</v>
      </c>
      <c r="D11" s="136">
        <v>601199</v>
      </c>
      <c r="E11" s="136">
        <v>478933</v>
      </c>
      <c r="F11" s="136">
        <v>670208</v>
      </c>
    </row>
    <row r="12" spans="1:6" ht="19.5" customHeight="1">
      <c r="A12" s="56" t="s">
        <v>184</v>
      </c>
      <c r="B12" s="137">
        <v>5955</v>
      </c>
      <c r="C12" s="137">
        <v>94180</v>
      </c>
      <c r="D12" s="137">
        <v>144810</v>
      </c>
      <c r="E12" s="137">
        <v>106821</v>
      </c>
      <c r="F12" s="137">
        <v>0</v>
      </c>
    </row>
    <row r="13" spans="1:6" ht="19.5" customHeight="1">
      <c r="A13" s="56" t="s">
        <v>185</v>
      </c>
      <c r="B13" s="137">
        <v>900000</v>
      </c>
      <c r="C13" s="137">
        <v>1100000</v>
      </c>
      <c r="D13" s="137">
        <v>0</v>
      </c>
      <c r="E13" s="137">
        <v>0</v>
      </c>
      <c r="F13" s="2061">
        <v>720200</v>
      </c>
    </row>
    <row r="14" spans="1:6" ht="19.5" customHeight="1">
      <c r="A14" s="56" t="s">
        <v>186</v>
      </c>
      <c r="B14" s="136">
        <f>B10+B11+B12-B13</f>
        <v>384985</v>
      </c>
      <c r="C14" s="136">
        <f>C10+C11+C12-C13</f>
        <v>-863318</v>
      </c>
      <c r="D14" s="136">
        <f>D10+D11+D12-D13</f>
        <v>514244</v>
      </c>
      <c r="E14" s="136">
        <f>E10+E11+E12-E13</f>
        <v>520352</v>
      </c>
      <c r="F14" s="136">
        <f>F10+F11+F12-F13</f>
        <v>-73247</v>
      </c>
    </row>
    <row r="15" spans="1:8" ht="19.5" customHeight="1">
      <c r="A15" s="1316" t="s">
        <v>187</v>
      </c>
      <c r="B15" s="136">
        <v>11232745</v>
      </c>
      <c r="C15" s="136">
        <v>10682105</v>
      </c>
      <c r="D15" s="136">
        <v>11338663</v>
      </c>
      <c r="E15" s="136">
        <v>11752873</v>
      </c>
      <c r="F15" s="2064">
        <v>12031009</v>
      </c>
      <c r="H15" s="30"/>
    </row>
    <row r="16" spans="1:8" ht="19.5" customHeight="1">
      <c r="A16" s="1316" t="s">
        <v>188</v>
      </c>
      <c r="B16" s="136">
        <v>5299559</v>
      </c>
      <c r="C16" s="136">
        <v>4846102</v>
      </c>
      <c r="D16" s="136">
        <v>5371426</v>
      </c>
      <c r="E16" s="136">
        <v>5589371</v>
      </c>
      <c r="F16" s="2062">
        <v>4768557</v>
      </c>
      <c r="H16" s="30"/>
    </row>
    <row r="17" spans="1:8" ht="19.5" customHeight="1">
      <c r="A17" s="1316" t="s">
        <v>189</v>
      </c>
      <c r="B17" s="136">
        <v>6976954</v>
      </c>
      <c r="C17" s="136">
        <v>6362634</v>
      </c>
      <c r="D17" s="136">
        <v>6920660</v>
      </c>
      <c r="E17" s="136">
        <v>7167855</v>
      </c>
      <c r="F17" s="136">
        <v>6077943</v>
      </c>
      <c r="H17" s="138"/>
    </row>
    <row r="18" spans="1:8" ht="19.5" customHeight="1">
      <c r="A18" s="1316" t="s">
        <v>190</v>
      </c>
      <c r="B18" s="136">
        <v>15158414</v>
      </c>
      <c r="C18" s="136">
        <v>13940138</v>
      </c>
      <c r="D18" s="136">
        <v>14703167</v>
      </c>
      <c r="E18" s="136">
        <v>16037320</v>
      </c>
      <c r="F18" s="136">
        <v>17070740</v>
      </c>
      <c r="H18" s="30"/>
    </row>
    <row r="19" spans="1:8" ht="19.5" customHeight="1">
      <c r="A19" s="1316" t="s">
        <v>191</v>
      </c>
      <c r="B19" s="139">
        <v>0.42</v>
      </c>
      <c r="C19" s="140">
        <v>0.46</v>
      </c>
      <c r="D19" s="140">
        <v>0.461</v>
      </c>
      <c r="E19" s="140">
        <v>0.48</v>
      </c>
      <c r="F19" s="141">
        <v>0.441</v>
      </c>
      <c r="G19" s="45"/>
      <c r="H19" s="30"/>
    </row>
    <row r="20" spans="1:8" ht="19.5" customHeight="1">
      <c r="A20" s="1316" t="s">
        <v>192</v>
      </c>
      <c r="B20" s="142">
        <v>98.4</v>
      </c>
      <c r="C20" s="142">
        <v>100.8</v>
      </c>
      <c r="D20" s="142">
        <v>100.1</v>
      </c>
      <c r="E20" s="142">
        <v>95.4</v>
      </c>
      <c r="F20" s="1972">
        <v>92.3</v>
      </c>
      <c r="G20" s="45"/>
      <c r="H20" s="30"/>
    </row>
    <row r="21" spans="1:8" ht="19.5" customHeight="1">
      <c r="A21" s="1316" t="s">
        <v>193</v>
      </c>
      <c r="B21" s="144">
        <v>65.6</v>
      </c>
      <c r="C21" s="142">
        <v>70.2</v>
      </c>
      <c r="D21" s="142">
        <v>74.5</v>
      </c>
      <c r="E21" s="142">
        <v>77.5</v>
      </c>
      <c r="F21" s="142">
        <v>71.7</v>
      </c>
      <c r="G21" s="45"/>
      <c r="H21" s="35"/>
    </row>
    <row r="22" spans="1:8" ht="19.5" customHeight="1">
      <c r="A22" s="1316" t="s">
        <v>194</v>
      </c>
      <c r="B22" s="142">
        <v>28</v>
      </c>
      <c r="C22" s="142">
        <v>34.1</v>
      </c>
      <c r="D22" s="142">
        <v>34.4</v>
      </c>
      <c r="E22" s="142">
        <v>37.4</v>
      </c>
      <c r="F22" s="142">
        <v>35.7</v>
      </c>
      <c r="G22" s="45"/>
      <c r="H22" s="35"/>
    </row>
    <row r="23" spans="1:8" ht="19.5" customHeight="1">
      <c r="A23" s="1316" t="s">
        <v>195</v>
      </c>
      <c r="B23" s="144">
        <v>8.4</v>
      </c>
      <c r="C23" s="142">
        <v>4.3</v>
      </c>
      <c r="D23" s="142">
        <v>2.1</v>
      </c>
      <c r="E23" s="142">
        <v>2.3</v>
      </c>
      <c r="F23" s="142">
        <v>2.5</v>
      </c>
      <c r="G23" s="45"/>
      <c r="H23" s="35"/>
    </row>
    <row r="24" spans="1:8" ht="19.5" customHeight="1">
      <c r="A24" s="1316" t="s">
        <v>196</v>
      </c>
      <c r="B24" s="145">
        <v>88.5</v>
      </c>
      <c r="C24" s="145">
        <v>92.6</v>
      </c>
      <c r="D24" s="146">
        <v>92.2</v>
      </c>
      <c r="E24" s="146">
        <v>90.9</v>
      </c>
      <c r="F24" s="147">
        <v>88.4</v>
      </c>
      <c r="G24" s="45"/>
      <c r="H24" s="35"/>
    </row>
    <row r="25" spans="1:8" ht="19.5" customHeight="1">
      <c r="A25" s="1316" t="s">
        <v>197</v>
      </c>
      <c r="B25" s="147">
        <v>15.2</v>
      </c>
      <c r="C25" s="147">
        <v>15.7</v>
      </c>
      <c r="D25" s="147">
        <v>14.9</v>
      </c>
      <c r="E25" s="147">
        <v>13.9</v>
      </c>
      <c r="F25" s="146">
        <v>11.5</v>
      </c>
      <c r="G25" s="45"/>
      <c r="H25" s="35"/>
    </row>
    <row r="26" spans="1:8" ht="19.5" customHeight="1">
      <c r="A26" s="1316" t="s">
        <v>198</v>
      </c>
      <c r="B26" s="2063">
        <v>0</v>
      </c>
      <c r="C26" s="2063">
        <v>0</v>
      </c>
      <c r="D26" s="2063">
        <v>22.2</v>
      </c>
      <c r="E26" s="2063">
        <v>23.4</v>
      </c>
      <c r="F26" s="146">
        <v>20.8</v>
      </c>
      <c r="G26" s="45"/>
      <c r="H26" s="30"/>
    </row>
    <row r="27" spans="1:6" ht="19.5" customHeight="1">
      <c r="A27" s="2065" t="s">
        <v>199</v>
      </c>
      <c r="B27" s="136">
        <v>2697521</v>
      </c>
      <c r="C27" s="136">
        <v>3107873</v>
      </c>
      <c r="D27" s="136">
        <v>4839727</v>
      </c>
      <c r="E27" s="136">
        <v>6357573</v>
      </c>
      <c r="F27" s="136">
        <v>8952427</v>
      </c>
    </row>
    <row r="28" spans="1:6" ht="19.5" customHeight="1">
      <c r="A28" s="2065" t="s">
        <v>200</v>
      </c>
      <c r="B28" s="136">
        <v>28875808</v>
      </c>
      <c r="C28" s="136">
        <v>31652166</v>
      </c>
      <c r="D28" s="136">
        <v>31786864</v>
      </c>
      <c r="E28" s="136">
        <v>28915700</v>
      </c>
      <c r="F28" s="136">
        <v>26003182</v>
      </c>
    </row>
    <row r="29" spans="1:6" ht="19.5" customHeight="1">
      <c r="A29" s="2066" t="s">
        <v>3059</v>
      </c>
      <c r="B29" s="148">
        <v>7855993</v>
      </c>
      <c r="C29" s="148">
        <v>8400459</v>
      </c>
      <c r="D29" s="148">
        <v>7241040</v>
      </c>
      <c r="E29" s="148">
        <v>6992198</v>
      </c>
      <c r="F29" s="148">
        <v>7717534</v>
      </c>
    </row>
    <row r="30" spans="1:7" ht="19.5" customHeight="1" thickBot="1">
      <c r="A30" s="149" t="s">
        <v>201</v>
      </c>
      <c r="B30" s="150">
        <v>94.9</v>
      </c>
      <c r="C30" s="150">
        <v>93.6</v>
      </c>
      <c r="D30" s="150">
        <v>93.8</v>
      </c>
      <c r="E30" s="150">
        <v>93.6</v>
      </c>
      <c r="F30" s="150">
        <v>92.1</v>
      </c>
      <c r="G30" s="45"/>
    </row>
    <row r="31" spans="1:6" ht="18" customHeight="1">
      <c r="A31" s="2276" t="s">
        <v>3375</v>
      </c>
      <c r="B31" s="42"/>
      <c r="C31" s="42"/>
      <c r="D31" s="42"/>
      <c r="E31" s="42"/>
      <c r="F31" s="1902" t="s">
        <v>202</v>
      </c>
    </row>
    <row r="32" spans="1:6" ht="18" customHeight="1">
      <c r="A32" s="2406" t="s">
        <v>2547</v>
      </c>
      <c r="B32" s="36"/>
      <c r="C32" s="36"/>
      <c r="D32" s="36"/>
      <c r="E32" s="36"/>
      <c r="F32" s="36"/>
    </row>
    <row r="33" ht="14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Footer>&amp;C-105-
</oddFooter>
  </headerFooter>
  <legacyDrawing r:id="rId2"/>
</worksheet>
</file>

<file path=xl/worksheets/sheet9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F20" sqref="F20"/>
    </sheetView>
  </sheetViews>
  <sheetFormatPr defaultColWidth="9.00390625" defaultRowHeight="13.5"/>
  <cols>
    <col min="1" max="1" width="19.00390625" style="34" customWidth="1"/>
    <col min="2" max="7" width="11.50390625" style="34" customWidth="1"/>
    <col min="8" max="8" width="9.00390625" style="3" customWidth="1"/>
  </cols>
  <sheetData>
    <row r="1" spans="1:7" ht="17.25">
      <c r="A1" s="1" t="s">
        <v>2924</v>
      </c>
      <c r="B1" s="37"/>
      <c r="C1" s="37"/>
      <c r="D1" s="37"/>
      <c r="E1" s="37"/>
      <c r="F1" s="37"/>
      <c r="G1" s="37"/>
    </row>
    <row r="2" spans="2:7" ht="14.25" thickBot="1">
      <c r="B2" s="6"/>
      <c r="C2" s="6"/>
      <c r="D2" s="6"/>
      <c r="E2" s="6"/>
      <c r="F2" s="6"/>
      <c r="G2" s="6" t="s">
        <v>143</v>
      </c>
    </row>
    <row r="3" spans="1:7" ht="18" customHeight="1">
      <c r="A3" s="2936" t="s">
        <v>203</v>
      </c>
      <c r="B3" s="3636" t="s">
        <v>145</v>
      </c>
      <c r="C3" s="3637"/>
      <c r="D3" s="3637"/>
      <c r="E3" s="3637"/>
      <c r="F3" s="3631"/>
      <c r="G3" s="106" t="s">
        <v>204</v>
      </c>
    </row>
    <row r="4" spans="1:7" ht="18" customHeight="1" thickBot="1">
      <c r="A4" s="3155"/>
      <c r="B4" s="107" t="s">
        <v>205</v>
      </c>
      <c r="C4" s="107" t="s">
        <v>174</v>
      </c>
      <c r="D4" s="107" t="s">
        <v>175</v>
      </c>
      <c r="E4" s="108" t="s">
        <v>127</v>
      </c>
      <c r="F4" s="107" t="s">
        <v>176</v>
      </c>
      <c r="G4" s="109" t="s">
        <v>206</v>
      </c>
    </row>
    <row r="5" spans="1:8" ht="18" customHeight="1">
      <c r="A5" s="152" t="s">
        <v>207</v>
      </c>
      <c r="B5" s="153">
        <f aca="true" t="shared" si="0" ref="B5:G5">SUM(B6:B16)+B19</f>
        <v>30863873</v>
      </c>
      <c r="C5" s="153">
        <f t="shared" si="0"/>
        <v>25725932</v>
      </c>
      <c r="D5" s="153">
        <f t="shared" si="0"/>
        <v>22907720</v>
      </c>
      <c r="E5" s="153">
        <f t="shared" si="0"/>
        <v>22486147</v>
      </c>
      <c r="F5" s="153">
        <f t="shared" si="0"/>
        <v>26846902</v>
      </c>
      <c r="G5" s="1564">
        <f t="shared" si="0"/>
        <v>26295300</v>
      </c>
      <c r="H5" s="15"/>
    </row>
    <row r="6" spans="1:8" ht="18" customHeight="1">
      <c r="A6" s="56" t="s">
        <v>208</v>
      </c>
      <c r="B6" s="54">
        <v>4457481</v>
      </c>
      <c r="C6" s="54">
        <v>4311778</v>
      </c>
      <c r="D6" s="54">
        <v>3993037</v>
      </c>
      <c r="E6" s="54">
        <v>3669075</v>
      </c>
      <c r="F6" s="54">
        <v>3554665</v>
      </c>
      <c r="G6" s="1565">
        <v>3688382</v>
      </c>
      <c r="H6" s="15"/>
    </row>
    <row r="7" spans="1:8" ht="18" customHeight="1">
      <c r="A7" s="53" t="s">
        <v>209</v>
      </c>
      <c r="B7" s="54">
        <v>1919595</v>
      </c>
      <c r="C7" s="54">
        <v>2244496</v>
      </c>
      <c r="D7" s="54">
        <v>2257032</v>
      </c>
      <c r="E7" s="54">
        <v>2350986</v>
      </c>
      <c r="F7" s="54">
        <v>3042623</v>
      </c>
      <c r="G7" s="1565">
        <v>3218151</v>
      </c>
      <c r="H7" s="15"/>
    </row>
    <row r="8" spans="1:8" ht="18" customHeight="1">
      <c r="A8" s="53" t="s">
        <v>210</v>
      </c>
      <c r="B8" s="54">
        <v>2944481</v>
      </c>
      <c r="C8" s="54">
        <v>2993339</v>
      </c>
      <c r="D8" s="54">
        <v>3466531</v>
      </c>
      <c r="E8" s="54">
        <v>3827453</v>
      </c>
      <c r="F8" s="54">
        <v>3724471</v>
      </c>
      <c r="G8" s="1565">
        <v>3887942</v>
      </c>
      <c r="H8" s="15"/>
    </row>
    <row r="9" spans="1:8" ht="18" customHeight="1">
      <c r="A9" s="53" t="s">
        <v>211</v>
      </c>
      <c r="B9" s="54">
        <v>4197735</v>
      </c>
      <c r="C9" s="54">
        <v>3146874</v>
      </c>
      <c r="D9" s="54">
        <v>2512167</v>
      </c>
      <c r="E9" s="54">
        <v>2478863</v>
      </c>
      <c r="F9" s="54">
        <v>2690386</v>
      </c>
      <c r="G9" s="1565">
        <v>2802606</v>
      </c>
      <c r="H9" s="15"/>
    </row>
    <row r="10" spans="1:8" ht="18" customHeight="1">
      <c r="A10" s="53" t="s">
        <v>212</v>
      </c>
      <c r="B10" s="54">
        <v>110037</v>
      </c>
      <c r="C10" s="54">
        <v>113338</v>
      </c>
      <c r="D10" s="54">
        <v>78709</v>
      </c>
      <c r="E10" s="54">
        <v>67590</v>
      </c>
      <c r="F10" s="54">
        <v>76890</v>
      </c>
      <c r="G10" s="1565">
        <v>83360</v>
      </c>
      <c r="H10" s="15"/>
    </row>
    <row r="11" spans="1:8" ht="18" customHeight="1">
      <c r="A11" s="53" t="s">
        <v>213</v>
      </c>
      <c r="B11" s="54">
        <v>5203906</v>
      </c>
      <c r="C11" s="54">
        <v>3808701</v>
      </c>
      <c r="D11" s="54">
        <v>3827584</v>
      </c>
      <c r="E11" s="54">
        <v>3932601</v>
      </c>
      <c r="F11" s="54">
        <v>3883276</v>
      </c>
      <c r="G11" s="1565">
        <v>3631468</v>
      </c>
      <c r="H11" s="15"/>
    </row>
    <row r="12" spans="1:8" ht="18" customHeight="1">
      <c r="A12" s="53" t="s">
        <v>214</v>
      </c>
      <c r="B12" s="54">
        <v>1984</v>
      </c>
      <c r="C12" s="54">
        <v>831411</v>
      </c>
      <c r="D12" s="54">
        <v>904532</v>
      </c>
      <c r="E12" s="54">
        <v>935754</v>
      </c>
      <c r="F12" s="54">
        <v>2553791</v>
      </c>
      <c r="G12" s="1565">
        <v>284665</v>
      </c>
      <c r="H12" s="15"/>
    </row>
    <row r="13" spans="1:8" ht="18" customHeight="1">
      <c r="A13" s="154" t="s">
        <v>3073</v>
      </c>
      <c r="B13" s="54">
        <v>860</v>
      </c>
      <c r="C13" s="54">
        <v>490</v>
      </c>
      <c r="D13" s="54">
        <v>0</v>
      </c>
      <c r="E13" s="155">
        <v>89100</v>
      </c>
      <c r="F13" s="156">
        <v>215000</v>
      </c>
      <c r="G13" s="1566">
        <v>460000</v>
      </c>
      <c r="H13" s="15"/>
    </row>
    <row r="14" spans="1:8" ht="18" customHeight="1">
      <c r="A14" s="53" t="s">
        <v>215</v>
      </c>
      <c r="B14" s="54">
        <v>226928</v>
      </c>
      <c r="C14" s="54">
        <v>291740</v>
      </c>
      <c r="D14" s="54">
        <v>185868</v>
      </c>
      <c r="E14" s="54">
        <v>183996</v>
      </c>
      <c r="F14" s="54">
        <v>1194643</v>
      </c>
      <c r="G14" s="1565">
        <v>1799092</v>
      </c>
      <c r="H14" s="15"/>
    </row>
    <row r="15" spans="1:8" ht="18" customHeight="1">
      <c r="A15" s="53" t="s">
        <v>216</v>
      </c>
      <c r="B15" s="54">
        <v>2609763</v>
      </c>
      <c r="C15" s="54">
        <v>2812042</v>
      </c>
      <c r="D15" s="54">
        <v>2964362</v>
      </c>
      <c r="E15" s="54">
        <v>3286039</v>
      </c>
      <c r="F15" s="54">
        <v>3192883</v>
      </c>
      <c r="G15" s="1565">
        <v>2585048</v>
      </c>
      <c r="H15" s="15"/>
    </row>
    <row r="16" spans="1:8" ht="18" customHeight="1">
      <c r="A16" s="53" t="s">
        <v>217</v>
      </c>
      <c r="B16" s="54">
        <f aca="true" t="shared" si="1" ref="B16:G16">B17+B18</f>
        <v>9191103</v>
      </c>
      <c r="C16" s="54">
        <f t="shared" si="1"/>
        <v>5171723</v>
      </c>
      <c r="D16" s="54">
        <f t="shared" si="1"/>
        <v>2717898</v>
      </c>
      <c r="E16" s="54">
        <f t="shared" si="1"/>
        <v>1664690</v>
      </c>
      <c r="F16" s="54">
        <f t="shared" si="1"/>
        <v>2718274</v>
      </c>
      <c r="G16" s="1565">
        <f t="shared" si="1"/>
        <v>3802986</v>
      </c>
      <c r="H16" s="15"/>
    </row>
    <row r="17" spans="1:8" ht="18" customHeight="1">
      <c r="A17" s="154" t="s">
        <v>218</v>
      </c>
      <c r="B17" s="155">
        <v>9191103</v>
      </c>
      <c r="C17" s="155">
        <v>4315823</v>
      </c>
      <c r="D17" s="155">
        <v>2349432</v>
      </c>
      <c r="E17" s="155">
        <v>1664690</v>
      </c>
      <c r="F17" s="155">
        <v>2704219</v>
      </c>
      <c r="G17" s="1567">
        <v>3802974</v>
      </c>
      <c r="H17" s="15"/>
    </row>
    <row r="18" spans="1:8" ht="18" customHeight="1">
      <c r="A18" s="53" t="s">
        <v>219</v>
      </c>
      <c r="B18" s="54">
        <v>0</v>
      </c>
      <c r="C18" s="54">
        <v>855900</v>
      </c>
      <c r="D18" s="54">
        <v>368466</v>
      </c>
      <c r="E18" s="54">
        <v>0</v>
      </c>
      <c r="F18" s="54">
        <v>14055</v>
      </c>
      <c r="G18" s="1565">
        <v>12</v>
      </c>
      <c r="H18" s="15"/>
    </row>
    <row r="19" spans="1:8" ht="18" customHeight="1" thickBot="1">
      <c r="A19" s="157" t="s">
        <v>220</v>
      </c>
      <c r="B19" s="158">
        <v>0</v>
      </c>
      <c r="C19" s="158">
        <v>0</v>
      </c>
      <c r="D19" s="158">
        <v>0</v>
      </c>
      <c r="E19" s="158">
        <v>0</v>
      </c>
      <c r="F19" s="156">
        <v>0</v>
      </c>
      <c r="G19" s="1568">
        <v>51600</v>
      </c>
      <c r="H19" s="15"/>
    </row>
    <row r="20" spans="2:7" ht="13.5">
      <c r="B20" s="42"/>
      <c r="C20" s="42"/>
      <c r="D20" s="42"/>
      <c r="E20" s="42"/>
      <c r="F20" s="93"/>
      <c r="G20" s="1871" t="s">
        <v>221</v>
      </c>
    </row>
    <row r="21" spans="2:7" ht="13.5">
      <c r="B21" s="42"/>
      <c r="C21" s="42"/>
      <c r="D21" s="42"/>
      <c r="E21" s="42"/>
      <c r="F21" s="42"/>
      <c r="G21" s="6"/>
    </row>
    <row r="23" spans="1:7" ht="17.25">
      <c r="A23" s="1" t="s">
        <v>2925</v>
      </c>
      <c r="B23" s="37"/>
      <c r="C23" s="37"/>
      <c r="D23" s="37"/>
      <c r="E23" s="37"/>
      <c r="F23" s="37"/>
      <c r="G23" s="37"/>
    </row>
    <row r="24" spans="2:7" ht="14.25" thickBot="1">
      <c r="B24" s="6"/>
      <c r="C24" s="6"/>
      <c r="D24" s="6"/>
      <c r="E24" s="6"/>
      <c r="F24" s="6"/>
      <c r="G24" s="6" t="s">
        <v>222</v>
      </c>
    </row>
    <row r="25" spans="1:7" ht="18" customHeight="1">
      <c r="A25" s="2936" t="s">
        <v>223</v>
      </c>
      <c r="B25" s="3636" t="s">
        <v>145</v>
      </c>
      <c r="C25" s="3637"/>
      <c r="D25" s="3637"/>
      <c r="E25" s="3637"/>
      <c r="F25" s="3631"/>
      <c r="G25" s="106" t="s">
        <v>224</v>
      </c>
    </row>
    <row r="26" spans="1:7" ht="18" customHeight="1" thickBot="1">
      <c r="A26" s="3155"/>
      <c r="B26" s="107" t="s">
        <v>205</v>
      </c>
      <c r="C26" s="107" t="s">
        <v>225</v>
      </c>
      <c r="D26" s="107" t="s">
        <v>226</v>
      </c>
      <c r="E26" s="108" t="s">
        <v>227</v>
      </c>
      <c r="F26" s="107" t="s">
        <v>228</v>
      </c>
      <c r="G26" s="109" t="s">
        <v>229</v>
      </c>
    </row>
    <row r="27" spans="1:8" ht="18" customHeight="1">
      <c r="A27" s="152" t="s">
        <v>230</v>
      </c>
      <c r="B27" s="159">
        <f aca="true" t="shared" si="2" ref="B27:G27">SUM(B28:B42)</f>
        <v>32312389</v>
      </c>
      <c r="C27" s="153">
        <f t="shared" si="2"/>
        <v>26587443</v>
      </c>
      <c r="D27" s="153">
        <f t="shared" si="2"/>
        <v>23234415</v>
      </c>
      <c r="E27" s="153">
        <f t="shared" si="2"/>
        <v>22979095</v>
      </c>
      <c r="F27" s="153">
        <f t="shared" si="2"/>
        <v>27314467</v>
      </c>
      <c r="G27" s="1564">
        <f t="shared" si="2"/>
        <v>26295300</v>
      </c>
      <c r="H27" s="15"/>
    </row>
    <row r="28" spans="1:7" ht="18" customHeight="1">
      <c r="A28" s="56" t="s">
        <v>231</v>
      </c>
      <c r="B28" s="160">
        <v>5487796</v>
      </c>
      <c r="C28" s="54">
        <v>5032446</v>
      </c>
      <c r="D28" s="54">
        <v>5254012</v>
      </c>
      <c r="E28" s="54">
        <v>6019535</v>
      </c>
      <c r="F28" s="54">
        <v>5366003</v>
      </c>
      <c r="G28" s="1565">
        <v>5035694</v>
      </c>
    </row>
    <row r="29" spans="1:7" ht="18" customHeight="1">
      <c r="A29" s="56" t="s">
        <v>232</v>
      </c>
      <c r="B29" s="160">
        <v>251650</v>
      </c>
      <c r="C29" s="54">
        <v>385758</v>
      </c>
      <c r="D29" s="54">
        <v>696181</v>
      </c>
      <c r="E29" s="54">
        <v>280160</v>
      </c>
      <c r="F29" s="54">
        <v>253771</v>
      </c>
      <c r="G29" s="1565">
        <v>243000</v>
      </c>
    </row>
    <row r="30" spans="1:7" ht="18" customHeight="1">
      <c r="A30" s="56" t="s">
        <v>233</v>
      </c>
      <c r="B30" s="160">
        <v>9528529</v>
      </c>
      <c r="C30" s="54">
        <v>8779986</v>
      </c>
      <c r="D30" s="54">
        <v>8749728</v>
      </c>
      <c r="E30" s="54">
        <v>9097995</v>
      </c>
      <c r="F30" s="54">
        <v>10328454</v>
      </c>
      <c r="G30" s="1565">
        <v>9400000</v>
      </c>
    </row>
    <row r="31" spans="1:7" ht="18" customHeight="1">
      <c r="A31" s="56" t="s">
        <v>234</v>
      </c>
      <c r="B31" s="160">
        <v>761648</v>
      </c>
      <c r="C31" s="54">
        <v>871279</v>
      </c>
      <c r="D31" s="54">
        <v>828820</v>
      </c>
      <c r="E31" s="54">
        <v>737751</v>
      </c>
      <c r="F31" s="54">
        <v>677656</v>
      </c>
      <c r="G31" s="1565">
        <v>656000</v>
      </c>
    </row>
    <row r="32" spans="1:7" ht="18" customHeight="1">
      <c r="A32" s="56" t="s">
        <v>235</v>
      </c>
      <c r="B32" s="160">
        <v>458664</v>
      </c>
      <c r="C32" s="54">
        <v>372780</v>
      </c>
      <c r="D32" s="54">
        <v>456878</v>
      </c>
      <c r="E32" s="54">
        <v>440129</v>
      </c>
      <c r="F32" s="54">
        <v>447351</v>
      </c>
      <c r="G32" s="1565">
        <v>462864</v>
      </c>
    </row>
    <row r="33" spans="1:7" ht="18" customHeight="1">
      <c r="A33" s="56" t="s">
        <v>236</v>
      </c>
      <c r="B33" s="160">
        <v>912861</v>
      </c>
      <c r="C33" s="54">
        <v>1051789</v>
      </c>
      <c r="D33" s="54">
        <v>1007354</v>
      </c>
      <c r="E33" s="54">
        <v>970858</v>
      </c>
      <c r="F33" s="54">
        <v>945808</v>
      </c>
      <c r="G33" s="1565">
        <v>940908</v>
      </c>
    </row>
    <row r="34" spans="1:7" ht="18" customHeight="1">
      <c r="A34" s="56" t="s">
        <v>237</v>
      </c>
      <c r="B34" s="160">
        <v>1992945</v>
      </c>
      <c r="C34" s="54">
        <v>1885616</v>
      </c>
      <c r="D34" s="54">
        <v>1150868</v>
      </c>
      <c r="E34" s="54">
        <v>1330984</v>
      </c>
      <c r="F34" s="54">
        <v>2918479</v>
      </c>
      <c r="G34" s="1565">
        <v>2035152</v>
      </c>
    </row>
    <row r="35" spans="1:7" ht="18" customHeight="1">
      <c r="A35" s="56" t="s">
        <v>238</v>
      </c>
      <c r="B35" s="160">
        <v>4283257</v>
      </c>
      <c r="C35" s="54">
        <v>1487354</v>
      </c>
      <c r="D35" s="54">
        <v>1301350</v>
      </c>
      <c r="E35" s="54">
        <v>1111189</v>
      </c>
      <c r="F35" s="54">
        <v>1531840</v>
      </c>
      <c r="G35" s="1565">
        <v>1262733</v>
      </c>
    </row>
    <row r="36" spans="1:7" ht="18" customHeight="1">
      <c r="A36" s="56" t="s">
        <v>239</v>
      </c>
      <c r="B36" s="160">
        <v>74250</v>
      </c>
      <c r="C36" s="54">
        <v>40443</v>
      </c>
      <c r="D36" s="54">
        <v>146971</v>
      </c>
      <c r="E36" s="54">
        <v>159145</v>
      </c>
      <c r="F36" s="54">
        <v>188983</v>
      </c>
      <c r="G36" s="1565">
        <v>286661</v>
      </c>
    </row>
    <row r="37" spans="1:7" ht="18" customHeight="1">
      <c r="A37" s="56" t="s">
        <v>240</v>
      </c>
      <c r="B37" s="160">
        <v>2100</v>
      </c>
      <c r="C37" s="54">
        <v>43930</v>
      </c>
      <c r="D37" s="54">
        <v>2160</v>
      </c>
      <c r="E37" s="54">
        <v>21506</v>
      </c>
      <c r="F37" s="54">
        <v>23540</v>
      </c>
      <c r="G37" s="1565">
        <v>502</v>
      </c>
    </row>
    <row r="38" spans="1:7" ht="18" customHeight="1">
      <c r="A38" s="56" t="s">
        <v>241</v>
      </c>
      <c r="B38" s="160">
        <v>0</v>
      </c>
      <c r="C38" s="54">
        <v>950086</v>
      </c>
      <c r="D38" s="54">
        <v>675701</v>
      </c>
      <c r="E38" s="54">
        <v>467247</v>
      </c>
      <c r="F38" s="54">
        <v>614901</v>
      </c>
      <c r="G38" s="1565">
        <v>31100</v>
      </c>
    </row>
    <row r="39" spans="1:7" ht="18" customHeight="1">
      <c r="A39" s="56" t="s">
        <v>242</v>
      </c>
      <c r="B39" s="160">
        <v>985385</v>
      </c>
      <c r="C39" s="54">
        <v>1141842</v>
      </c>
      <c r="D39" s="54">
        <v>52068</v>
      </c>
      <c r="E39" s="54">
        <v>67601</v>
      </c>
      <c r="F39" s="54">
        <v>770533</v>
      </c>
      <c r="G39" s="1565">
        <v>450419</v>
      </c>
    </row>
    <row r="40" spans="1:7" ht="18" customHeight="1">
      <c r="A40" s="56" t="s">
        <v>243</v>
      </c>
      <c r="B40" s="160">
        <v>1117940</v>
      </c>
      <c r="C40" s="54">
        <v>443682</v>
      </c>
      <c r="D40" s="54">
        <v>391959</v>
      </c>
      <c r="E40" s="54">
        <v>438171</v>
      </c>
      <c r="F40" s="54">
        <v>1387893</v>
      </c>
      <c r="G40" s="1565">
        <v>1963067</v>
      </c>
    </row>
    <row r="41" spans="1:7" ht="18" customHeight="1">
      <c r="A41" s="56" t="s">
        <v>244</v>
      </c>
      <c r="B41" s="160">
        <v>6257600</v>
      </c>
      <c r="C41" s="54">
        <v>3936600</v>
      </c>
      <c r="D41" s="54">
        <v>2380500</v>
      </c>
      <c r="E41" s="54">
        <v>1770600</v>
      </c>
      <c r="F41" s="54">
        <v>1773900</v>
      </c>
      <c r="G41" s="1565">
        <v>3478400</v>
      </c>
    </row>
    <row r="42" spans="1:8" ht="18" customHeight="1" thickBot="1">
      <c r="A42" s="149" t="s">
        <v>245</v>
      </c>
      <c r="B42" s="161">
        <v>197764</v>
      </c>
      <c r="C42" s="64">
        <v>163852</v>
      </c>
      <c r="D42" s="64">
        <v>139865</v>
      </c>
      <c r="E42" s="64">
        <v>66224</v>
      </c>
      <c r="F42" s="64">
        <v>85355</v>
      </c>
      <c r="G42" s="1569">
        <v>48800</v>
      </c>
      <c r="H42" s="15"/>
    </row>
    <row r="43" spans="2:7" ht="13.5">
      <c r="B43" s="42"/>
      <c r="C43" s="42"/>
      <c r="D43" s="42"/>
      <c r="E43" s="42"/>
      <c r="F43" s="93"/>
      <c r="G43" s="2243" t="s">
        <v>221</v>
      </c>
    </row>
    <row r="45" ht="13.5">
      <c r="B45"/>
    </row>
  </sheetData>
  <sheetProtection/>
  <mergeCells count="4">
    <mergeCell ref="A3:A4"/>
    <mergeCell ref="B3:F3"/>
    <mergeCell ref="A25:A26"/>
    <mergeCell ref="B25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&amp;C-106-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K29" sqref="K29"/>
    </sheetView>
  </sheetViews>
  <sheetFormatPr defaultColWidth="6.625" defaultRowHeight="13.5"/>
  <cols>
    <col min="1" max="1" width="1.875" style="34" customWidth="1"/>
    <col min="2" max="2" width="12.875" style="34" customWidth="1"/>
    <col min="3" max="8" width="10.875" style="34" customWidth="1"/>
    <col min="9" max="9" width="10.00390625" style="34" customWidth="1"/>
    <col min="10" max="10" width="8.50390625" style="3" bestFit="1" customWidth="1"/>
    <col min="11" max="250" width="6.625" style="3" customWidth="1"/>
    <col min="251" max="16384" width="6.625" style="3" customWidth="1"/>
  </cols>
  <sheetData>
    <row r="1" spans="1:9" ht="16.5" customHeight="1">
      <c r="A1" s="1" t="s">
        <v>2926</v>
      </c>
      <c r="B1" s="1"/>
      <c r="C1" s="37"/>
      <c r="D1" s="37"/>
      <c r="E1" s="37"/>
      <c r="F1" s="37"/>
      <c r="G1" s="37"/>
      <c r="H1" s="37"/>
      <c r="I1" s="37"/>
    </row>
    <row r="2" spans="3:9" ht="16.5" customHeight="1" thickBot="1">
      <c r="C2" s="6"/>
      <c r="D2" s="6"/>
      <c r="E2" s="6"/>
      <c r="F2" s="6"/>
      <c r="G2" s="6"/>
      <c r="H2" s="1902" t="s">
        <v>409</v>
      </c>
      <c r="I2" s="6"/>
    </row>
    <row r="3" spans="1:9" ht="16.5" customHeight="1">
      <c r="A3" s="2935" t="s">
        <v>410</v>
      </c>
      <c r="B3" s="2936"/>
      <c r="C3" s="3627" t="s">
        <v>411</v>
      </c>
      <c r="D3" s="3640"/>
      <c r="E3" s="3640"/>
      <c r="F3" s="3640"/>
      <c r="G3" s="3640"/>
      <c r="H3" s="3640"/>
      <c r="I3" s="115"/>
    </row>
    <row r="4" spans="1:9" ht="16.5" customHeight="1" thickBot="1">
      <c r="A4" s="2979"/>
      <c r="B4" s="3155"/>
      <c r="C4" s="261" t="s">
        <v>205</v>
      </c>
      <c r="D4" s="261" t="s">
        <v>392</v>
      </c>
      <c r="E4" s="107" t="s">
        <v>174</v>
      </c>
      <c r="F4" s="262" t="s">
        <v>393</v>
      </c>
      <c r="G4" s="108" t="s">
        <v>175</v>
      </c>
      <c r="H4" s="263" t="s">
        <v>412</v>
      </c>
      <c r="I4" s="264"/>
    </row>
    <row r="5" spans="1:11" ht="21.75" customHeight="1">
      <c r="A5" s="2929" t="s">
        <v>207</v>
      </c>
      <c r="B5" s="3646"/>
      <c r="C5" s="265">
        <f aca="true" t="shared" si="0" ref="C5:H5">C6+C11+SUM(C15:C16)+C17</f>
        <v>5485709</v>
      </c>
      <c r="D5" s="265">
        <f t="shared" si="0"/>
        <v>4959416</v>
      </c>
      <c r="E5" s="265">
        <f t="shared" si="0"/>
        <v>5032445</v>
      </c>
      <c r="F5" s="266">
        <f t="shared" si="0"/>
        <v>5213279</v>
      </c>
      <c r="G5" s="267">
        <f t="shared" si="0"/>
        <v>5254012</v>
      </c>
      <c r="H5" s="267">
        <f t="shared" si="0"/>
        <v>5915800</v>
      </c>
      <c r="I5" s="268"/>
      <c r="J5" s="269"/>
      <c r="K5" s="270"/>
    </row>
    <row r="6" spans="1:11" ht="21.75" customHeight="1">
      <c r="A6" s="3642" t="s">
        <v>413</v>
      </c>
      <c r="B6" s="3643"/>
      <c r="C6" s="271">
        <f aca="true" t="shared" si="1" ref="C6:H6">C9+C10</f>
        <v>2036563</v>
      </c>
      <c r="D6" s="271">
        <f t="shared" si="1"/>
        <v>1812323</v>
      </c>
      <c r="E6" s="271">
        <f t="shared" si="1"/>
        <v>1860254</v>
      </c>
      <c r="F6" s="188">
        <f t="shared" si="1"/>
        <v>1983967</v>
      </c>
      <c r="G6" s="271">
        <f t="shared" si="1"/>
        <v>2167449</v>
      </c>
      <c r="H6" s="271">
        <f t="shared" si="1"/>
        <v>2766945</v>
      </c>
      <c r="I6" s="272"/>
      <c r="J6" s="273"/>
      <c r="K6" s="270"/>
    </row>
    <row r="7" spans="1:11" ht="21.75" customHeight="1">
      <c r="A7" s="3638" t="s">
        <v>3477</v>
      </c>
      <c r="B7" s="3639"/>
      <c r="C7" s="188">
        <v>776819</v>
      </c>
      <c r="D7" s="188">
        <v>690882</v>
      </c>
      <c r="E7" s="188">
        <v>622189</v>
      </c>
      <c r="F7" s="188">
        <v>604271</v>
      </c>
      <c r="G7" s="188">
        <v>706290</v>
      </c>
      <c r="H7" s="188">
        <v>938607</v>
      </c>
      <c r="I7" s="273"/>
      <c r="J7" s="273"/>
      <c r="K7" s="270"/>
    </row>
    <row r="8" spans="1:11" ht="21.75" customHeight="1">
      <c r="A8" s="3638" t="s">
        <v>3478</v>
      </c>
      <c r="B8" s="3639"/>
      <c r="C8" s="188">
        <f aca="true" t="shared" si="2" ref="C8:H8">C9-C7</f>
        <v>922329</v>
      </c>
      <c r="D8" s="188">
        <f t="shared" si="2"/>
        <v>883004</v>
      </c>
      <c r="E8" s="188">
        <f t="shared" si="2"/>
        <v>910996</v>
      </c>
      <c r="F8" s="188">
        <f t="shared" si="2"/>
        <v>918503</v>
      </c>
      <c r="G8" s="188">
        <f t="shared" si="2"/>
        <v>942846</v>
      </c>
      <c r="H8" s="188">
        <f t="shared" si="2"/>
        <v>1243391</v>
      </c>
      <c r="I8" s="273"/>
      <c r="J8" s="273"/>
      <c r="K8" s="270"/>
    </row>
    <row r="9" spans="1:11" ht="21.75" customHeight="1">
      <c r="A9" s="4" t="s">
        <v>414</v>
      </c>
      <c r="B9" s="5"/>
      <c r="C9" s="188">
        <v>1699148</v>
      </c>
      <c r="D9" s="188">
        <v>1573886</v>
      </c>
      <c r="E9" s="188">
        <v>1533185</v>
      </c>
      <c r="F9" s="188">
        <v>1522774</v>
      </c>
      <c r="G9" s="188">
        <v>1649136</v>
      </c>
      <c r="H9" s="188">
        <v>2181998</v>
      </c>
      <c r="I9" s="272"/>
      <c r="J9" s="273"/>
      <c r="K9" s="270"/>
    </row>
    <row r="10" spans="1:11" ht="21.75" customHeight="1">
      <c r="A10" s="274"/>
      <c r="B10" s="60" t="s">
        <v>415</v>
      </c>
      <c r="C10" s="188">
        <v>337415</v>
      </c>
      <c r="D10" s="188">
        <v>238437</v>
      </c>
      <c r="E10" s="188">
        <v>327069</v>
      </c>
      <c r="F10" s="275">
        <v>461193</v>
      </c>
      <c r="G10" s="275">
        <v>518313</v>
      </c>
      <c r="H10" s="275">
        <v>584947</v>
      </c>
      <c r="I10" s="273"/>
      <c r="J10" s="273"/>
      <c r="K10" s="270"/>
    </row>
    <row r="11" spans="1:11" ht="21.75" customHeight="1">
      <c r="A11" s="3642" t="s">
        <v>416</v>
      </c>
      <c r="B11" s="3643"/>
      <c r="C11" s="271">
        <f>C12+C14</f>
        <v>2887863</v>
      </c>
      <c r="D11" s="271">
        <f>D12+D14</f>
        <v>2676051</v>
      </c>
      <c r="E11" s="271">
        <f>E12+E14</f>
        <v>2703990</v>
      </c>
      <c r="F11" s="271">
        <v>2746565</v>
      </c>
      <c r="G11" s="271">
        <v>2596839</v>
      </c>
      <c r="H11" s="271">
        <v>2661119</v>
      </c>
      <c r="I11" s="272"/>
      <c r="J11" s="273"/>
      <c r="K11" s="270"/>
    </row>
    <row r="12" spans="1:14" ht="21.75" customHeight="1">
      <c r="A12" s="274"/>
      <c r="B12" s="276" t="s">
        <v>417</v>
      </c>
      <c r="C12" s="3649">
        <v>2878595</v>
      </c>
      <c r="D12" s="3650">
        <v>2665343</v>
      </c>
      <c r="E12" s="3650">
        <v>2688420</v>
      </c>
      <c r="F12" s="3650">
        <v>2728096</v>
      </c>
      <c r="G12" s="3650">
        <v>2576323</v>
      </c>
      <c r="H12" s="3650">
        <v>2640064</v>
      </c>
      <c r="I12" s="3651"/>
      <c r="J12" s="3652"/>
      <c r="K12" s="270"/>
      <c r="N12" s="15"/>
    </row>
    <row r="13" spans="1:11" ht="21.75" customHeight="1">
      <c r="A13" s="4"/>
      <c r="B13" s="277" t="s">
        <v>418</v>
      </c>
      <c r="C13" s="3649"/>
      <c r="D13" s="3650"/>
      <c r="E13" s="3650"/>
      <c r="F13" s="3650"/>
      <c r="G13" s="3650"/>
      <c r="H13" s="3650"/>
      <c r="I13" s="3651"/>
      <c r="J13" s="3652"/>
      <c r="K13" s="270"/>
    </row>
    <row r="14" spans="1:12" ht="21.75" customHeight="1">
      <c r="A14" s="278"/>
      <c r="B14" s="279" t="s">
        <v>419</v>
      </c>
      <c r="C14" s="275">
        <v>9268</v>
      </c>
      <c r="D14" s="275">
        <v>10708</v>
      </c>
      <c r="E14" s="275">
        <v>15570</v>
      </c>
      <c r="F14" s="275">
        <v>18469</v>
      </c>
      <c r="G14" s="275">
        <v>20516</v>
      </c>
      <c r="H14" s="275">
        <v>21055</v>
      </c>
      <c r="I14" s="273"/>
      <c r="J14" s="273"/>
      <c r="K14" s="270"/>
      <c r="L14" s="15"/>
    </row>
    <row r="15" spans="1:11" ht="21.75" customHeight="1">
      <c r="A15" s="3642" t="s">
        <v>420</v>
      </c>
      <c r="B15" s="3643"/>
      <c r="C15" s="188">
        <v>103930</v>
      </c>
      <c r="D15" s="188">
        <v>107866</v>
      </c>
      <c r="E15" s="188">
        <v>111410</v>
      </c>
      <c r="F15" s="188">
        <v>114583</v>
      </c>
      <c r="G15" s="271">
        <v>117036</v>
      </c>
      <c r="H15" s="271">
        <v>120136</v>
      </c>
      <c r="I15" s="273"/>
      <c r="J15" s="273"/>
      <c r="K15" s="270"/>
    </row>
    <row r="16" spans="1:11" ht="21.75" customHeight="1">
      <c r="A16" s="2563" t="s">
        <v>421</v>
      </c>
      <c r="B16" s="2564"/>
      <c r="C16" s="280">
        <v>288190</v>
      </c>
      <c r="D16" s="275">
        <v>296864</v>
      </c>
      <c r="E16" s="275">
        <v>302995</v>
      </c>
      <c r="F16" s="275">
        <v>300510</v>
      </c>
      <c r="G16" s="275">
        <v>303913</v>
      </c>
      <c r="H16" s="188">
        <v>301011</v>
      </c>
      <c r="I16" s="273"/>
      <c r="J16" s="273"/>
      <c r="K16" s="270"/>
    </row>
    <row r="17" spans="1:11" ht="21.75" customHeight="1" thickBot="1">
      <c r="A17" s="3647" t="s">
        <v>422</v>
      </c>
      <c r="B17" s="3648"/>
      <c r="C17" s="281">
        <v>169163</v>
      </c>
      <c r="D17" s="281">
        <v>66312</v>
      </c>
      <c r="E17" s="281">
        <v>53796</v>
      </c>
      <c r="F17" s="281">
        <v>67654</v>
      </c>
      <c r="G17" s="188">
        <v>68775</v>
      </c>
      <c r="H17" s="271">
        <v>66589</v>
      </c>
      <c r="I17" s="273"/>
      <c r="J17" s="273"/>
      <c r="K17" s="270"/>
    </row>
    <row r="18" spans="1:11" ht="18.75" customHeight="1">
      <c r="A18" s="1966"/>
      <c r="B18" s="1966"/>
      <c r="C18" s="1971"/>
      <c r="D18" s="1971"/>
      <c r="E18" s="1971"/>
      <c r="F18" s="1971"/>
      <c r="G18" s="2067"/>
      <c r="H18" s="2067"/>
      <c r="I18" s="1969"/>
      <c r="J18" s="1969"/>
      <c r="K18" s="270"/>
    </row>
    <row r="19" spans="3:9" ht="16.5" customHeight="1" thickBot="1">
      <c r="C19" s="42"/>
      <c r="D19" s="42"/>
      <c r="E19" s="42"/>
      <c r="F19" s="42"/>
      <c r="G19" s="42"/>
      <c r="H19" s="42"/>
      <c r="I19" s="6"/>
    </row>
    <row r="20" spans="1:9" ht="16.5" customHeight="1">
      <c r="A20" s="2935" t="s">
        <v>410</v>
      </c>
      <c r="B20" s="2936"/>
      <c r="C20" s="3627" t="s">
        <v>411</v>
      </c>
      <c r="D20" s="3640"/>
      <c r="E20" s="3640"/>
      <c r="F20" s="3641"/>
      <c r="G20" s="3644" t="s">
        <v>423</v>
      </c>
      <c r="H20" s="3645"/>
      <c r="I20" s="4"/>
    </row>
    <row r="21" spans="1:9" ht="16.5" customHeight="1" thickBot="1">
      <c r="A21" s="2979"/>
      <c r="B21" s="3155"/>
      <c r="C21" s="261" t="s">
        <v>127</v>
      </c>
      <c r="D21" s="261" t="s">
        <v>424</v>
      </c>
      <c r="E21" s="107" t="s">
        <v>176</v>
      </c>
      <c r="F21" s="1556" t="s">
        <v>425</v>
      </c>
      <c r="G21" s="1669" t="s">
        <v>426</v>
      </c>
      <c r="H21" s="1670" t="s">
        <v>427</v>
      </c>
      <c r="I21" s="6"/>
    </row>
    <row r="22" spans="1:11" ht="21.75" customHeight="1">
      <c r="A22" s="2929" t="s">
        <v>207</v>
      </c>
      <c r="B22" s="3646"/>
      <c r="C22" s="265">
        <f>C23+C28+SUM(C32:C33)+C34</f>
        <v>6019535</v>
      </c>
      <c r="D22" s="265">
        <f>D23+D28+SUM(D32:D33)+D34</f>
        <v>5438351</v>
      </c>
      <c r="E22" s="265">
        <f>E23+E28+SUM(E32:E33)+E34</f>
        <v>5366002</v>
      </c>
      <c r="F22" s="1671">
        <f>F23+F28+SUM(F32:F33)+F34</f>
        <v>5396885</v>
      </c>
      <c r="G22" s="1672">
        <f>F22/F22*100</f>
        <v>100</v>
      </c>
      <c r="H22" s="1672">
        <f aca="true" t="shared" si="3" ref="H22:H29">F22/E22*100</f>
        <v>100.57553090736829</v>
      </c>
      <c r="I22" s="268"/>
      <c r="J22" s="269"/>
      <c r="K22" s="270"/>
    </row>
    <row r="23" spans="1:11" ht="21.75" customHeight="1">
      <c r="A23" s="3642" t="s">
        <v>413</v>
      </c>
      <c r="B23" s="3643"/>
      <c r="C23" s="271">
        <f>C26+C27</f>
        <v>2868202</v>
      </c>
      <c r="D23" s="271">
        <f>D26+D27</f>
        <v>2381315</v>
      </c>
      <c r="E23" s="271">
        <f>E26+E27</f>
        <v>2317546</v>
      </c>
      <c r="F23" s="1673">
        <f>F26+F27</f>
        <v>2287428</v>
      </c>
      <c r="G23" s="1674">
        <f>F23/F22*100</f>
        <v>42.38422719772609</v>
      </c>
      <c r="H23" s="1674">
        <f t="shared" si="3"/>
        <v>98.70043571950676</v>
      </c>
      <c r="I23" s="272"/>
      <c r="J23" s="273"/>
      <c r="K23" s="270"/>
    </row>
    <row r="24" spans="1:11" ht="21.75" customHeight="1">
      <c r="A24" s="3638" t="s">
        <v>3477</v>
      </c>
      <c r="B24" s="3639"/>
      <c r="C24" s="188">
        <v>811635</v>
      </c>
      <c r="D24" s="188">
        <v>699710</v>
      </c>
      <c r="E24" s="188">
        <v>537495</v>
      </c>
      <c r="F24" s="1673">
        <v>343040</v>
      </c>
      <c r="G24" s="143">
        <f>F24/F22*100</f>
        <v>6.356259212490167</v>
      </c>
      <c r="H24" s="1675">
        <f t="shared" si="3"/>
        <v>63.82198904175853</v>
      </c>
      <c r="I24" s="273"/>
      <c r="J24" s="273"/>
      <c r="K24" s="270"/>
    </row>
    <row r="25" spans="1:11" ht="21.75" customHeight="1">
      <c r="A25" s="3638" t="s">
        <v>3478</v>
      </c>
      <c r="B25" s="3639"/>
      <c r="C25" s="188">
        <f>C26-C24</f>
        <v>1359156</v>
      </c>
      <c r="D25" s="188">
        <f>D26-D24</f>
        <v>1424887</v>
      </c>
      <c r="E25" s="188">
        <f>E26-E24</f>
        <v>1411290</v>
      </c>
      <c r="F25" s="1673">
        <v>1557920</v>
      </c>
      <c r="G25" s="143">
        <f>F25/F22*100</f>
        <v>28.86702236567946</v>
      </c>
      <c r="H25" s="1675">
        <f t="shared" si="3"/>
        <v>110.38978523195091</v>
      </c>
      <c r="I25" s="273"/>
      <c r="J25" s="273"/>
      <c r="K25" s="270"/>
    </row>
    <row r="26" spans="1:11" ht="21.75" customHeight="1">
      <c r="A26" s="4" t="s">
        <v>414</v>
      </c>
      <c r="B26" s="5"/>
      <c r="C26" s="188">
        <v>2170791</v>
      </c>
      <c r="D26" s="188">
        <v>2124597</v>
      </c>
      <c r="E26" s="188">
        <v>1948785</v>
      </c>
      <c r="F26" s="1673">
        <f>F24+F25</f>
        <v>1900960</v>
      </c>
      <c r="G26" s="143">
        <f>F26/F22*100</f>
        <v>35.22328157816963</v>
      </c>
      <c r="H26" s="143">
        <f t="shared" si="3"/>
        <v>97.54590680860126</v>
      </c>
      <c r="I26" s="272"/>
      <c r="J26" s="273"/>
      <c r="K26" s="270"/>
    </row>
    <row r="27" spans="1:11" ht="21.75" customHeight="1">
      <c r="A27" s="274"/>
      <c r="B27" s="60" t="s">
        <v>415</v>
      </c>
      <c r="C27" s="188">
        <v>697411</v>
      </c>
      <c r="D27" s="188">
        <v>256718</v>
      </c>
      <c r="E27" s="188">
        <v>368761</v>
      </c>
      <c r="F27" s="1676">
        <v>386468</v>
      </c>
      <c r="G27" s="143">
        <f>F27/F22*100</f>
        <v>7.1609456195564665</v>
      </c>
      <c r="H27" s="1677">
        <f t="shared" si="3"/>
        <v>104.80175506628954</v>
      </c>
      <c r="I27" s="273"/>
      <c r="J27" s="273"/>
      <c r="K27" s="270"/>
    </row>
    <row r="28" spans="1:11" ht="21.75" customHeight="1">
      <c r="A28" s="3642" t="s">
        <v>416</v>
      </c>
      <c r="B28" s="3643"/>
      <c r="C28" s="271">
        <v>2684156</v>
      </c>
      <c r="D28" s="271">
        <f>D29+D31</f>
        <v>2601420</v>
      </c>
      <c r="E28" s="271">
        <f>E29+E31</f>
        <v>2597197</v>
      </c>
      <c r="F28" s="1678">
        <f>F29+F31</f>
        <v>2594641</v>
      </c>
      <c r="G28" s="1674">
        <f>F28/F22*100</f>
        <v>48.07664050651441</v>
      </c>
      <c r="H28" s="1674">
        <f t="shared" si="3"/>
        <v>99.90158621005646</v>
      </c>
      <c r="I28" s="272"/>
      <c r="J28" s="273"/>
      <c r="K28" s="270"/>
    </row>
    <row r="29" spans="1:14" ht="21.75" customHeight="1">
      <c r="A29" s="274"/>
      <c r="B29" s="276" t="s">
        <v>417</v>
      </c>
      <c r="C29" s="3649">
        <v>2667132</v>
      </c>
      <c r="D29" s="3650">
        <v>2584459</v>
      </c>
      <c r="E29" s="3650">
        <v>2580136</v>
      </c>
      <c r="F29" s="3653">
        <v>2577446</v>
      </c>
      <c r="G29" s="3654">
        <f>F29/F22*100</f>
        <v>47.75803078998348</v>
      </c>
      <c r="H29" s="3655">
        <f t="shared" si="3"/>
        <v>99.89574192988276</v>
      </c>
      <c r="I29" s="3651"/>
      <c r="J29" s="3652"/>
      <c r="K29" s="270"/>
      <c r="N29" s="15"/>
    </row>
    <row r="30" spans="1:11" ht="21.75" customHeight="1">
      <c r="A30" s="4"/>
      <c r="B30" s="277" t="s">
        <v>418</v>
      </c>
      <c r="C30" s="3649"/>
      <c r="D30" s="3650"/>
      <c r="E30" s="3650"/>
      <c r="F30" s="3653"/>
      <c r="G30" s="3654"/>
      <c r="H30" s="3655"/>
      <c r="I30" s="3651"/>
      <c r="J30" s="3652"/>
      <c r="K30" s="270"/>
    </row>
    <row r="31" spans="1:12" ht="21.75" customHeight="1">
      <c r="A31" s="278"/>
      <c r="B31" s="279" t="s">
        <v>419</v>
      </c>
      <c r="C31" s="275">
        <v>17024</v>
      </c>
      <c r="D31" s="275">
        <v>16961</v>
      </c>
      <c r="E31" s="275">
        <v>17061</v>
      </c>
      <c r="F31" s="1676">
        <v>17195</v>
      </c>
      <c r="G31" s="1679">
        <f>F31/F22*100</f>
        <v>0.3186097165309248</v>
      </c>
      <c r="H31" s="1677">
        <f>F31/E31*100</f>
        <v>100.78541703299923</v>
      </c>
      <c r="I31" s="273"/>
      <c r="J31" s="273"/>
      <c r="K31" s="270"/>
      <c r="L31" s="15"/>
    </row>
    <row r="32" spans="1:11" ht="21.75" customHeight="1">
      <c r="A32" s="3642" t="s">
        <v>420</v>
      </c>
      <c r="B32" s="3643"/>
      <c r="C32" s="188">
        <v>123305</v>
      </c>
      <c r="D32" s="188">
        <v>125903</v>
      </c>
      <c r="E32" s="188">
        <v>127812</v>
      </c>
      <c r="F32" s="1673">
        <v>128720</v>
      </c>
      <c r="G32" s="1674">
        <f>F32/F22*100</f>
        <v>2.38507954125389</v>
      </c>
      <c r="H32" s="1680">
        <f>F32/E32*100</f>
        <v>100.71041842706474</v>
      </c>
      <c r="I32" s="273"/>
      <c r="J32" s="273"/>
      <c r="K32" s="270"/>
    </row>
    <row r="33" spans="1:11" ht="21.75" customHeight="1">
      <c r="A33" s="2563" t="s">
        <v>421</v>
      </c>
      <c r="B33" s="2564"/>
      <c r="C33" s="280">
        <v>272269</v>
      </c>
      <c r="D33" s="275">
        <v>254245</v>
      </c>
      <c r="E33" s="275">
        <v>253531</v>
      </c>
      <c r="F33" s="1676">
        <v>292280</v>
      </c>
      <c r="G33" s="143">
        <f>F33/F22*100</f>
        <v>5.415716658776313</v>
      </c>
      <c r="H33" s="1675">
        <f>F33/E33*100</f>
        <v>115.28373256130413</v>
      </c>
      <c r="I33" s="273"/>
      <c r="J33" s="273"/>
      <c r="K33" s="270"/>
    </row>
    <row r="34" spans="1:11" ht="21.75" customHeight="1" thickBot="1">
      <c r="A34" s="3647" t="s">
        <v>422</v>
      </c>
      <c r="B34" s="3648"/>
      <c r="C34" s="281">
        <v>71603</v>
      </c>
      <c r="D34" s="281">
        <v>75468</v>
      </c>
      <c r="E34" s="281">
        <v>69916</v>
      </c>
      <c r="F34" s="1681">
        <v>93816</v>
      </c>
      <c r="G34" s="1682">
        <f>F34/F22*100</f>
        <v>1.7383360957292957</v>
      </c>
      <c r="H34" s="1683">
        <f>F34/E34*100</f>
        <v>134.18387779621258</v>
      </c>
      <c r="I34" s="273"/>
      <c r="J34" s="273"/>
      <c r="K34" s="270"/>
    </row>
    <row r="35" spans="1:9" ht="16.5" customHeight="1">
      <c r="A35" s="34" t="s">
        <v>3060</v>
      </c>
      <c r="C35" s="42"/>
      <c r="D35" s="42"/>
      <c r="E35" s="42"/>
      <c r="F35" s="42"/>
      <c r="G35" s="93"/>
      <c r="H35" s="1967" t="s">
        <v>428</v>
      </c>
      <c r="I35" s="6"/>
    </row>
    <row r="36" spans="3:9" ht="16.5" customHeight="1">
      <c r="C36" s="42"/>
      <c r="D36" s="42"/>
      <c r="E36" s="42"/>
      <c r="F36" s="42"/>
      <c r="G36" s="282"/>
      <c r="H36" s="282"/>
      <c r="I36" s="6"/>
    </row>
    <row r="37" spans="3:9" ht="16.5" customHeight="1">
      <c r="C37" s="42"/>
      <c r="D37" s="42"/>
      <c r="E37" s="42"/>
      <c r="F37" s="42"/>
      <c r="G37" s="42"/>
      <c r="H37" s="42"/>
      <c r="I37" s="6"/>
    </row>
    <row r="38" ht="30" customHeight="1"/>
    <row r="39" spans="3:8" ht="16.5" customHeight="1">
      <c r="C39" s="37"/>
      <c r="D39" s="37"/>
      <c r="E39" s="37"/>
      <c r="F39" s="37"/>
      <c r="G39" s="37"/>
      <c r="H39" s="37"/>
    </row>
    <row r="40" ht="16.5" customHeight="1">
      <c r="G40" s="3"/>
    </row>
    <row r="41" ht="16.5" customHeight="1">
      <c r="G41" s="3"/>
    </row>
    <row r="42" ht="16.5" customHeight="1">
      <c r="G42" s="3"/>
    </row>
    <row r="43" ht="16.5" customHeight="1">
      <c r="G43" s="3"/>
    </row>
    <row r="44" ht="16.5" customHeight="1">
      <c r="G44" s="3"/>
    </row>
  </sheetData>
  <sheetProtection/>
  <mergeCells count="37">
    <mergeCell ref="A28:B28"/>
    <mergeCell ref="G29:G30"/>
    <mergeCell ref="J29:J30"/>
    <mergeCell ref="A32:B32"/>
    <mergeCell ref="A33:B33"/>
    <mergeCell ref="H29:H30"/>
    <mergeCell ref="I29:I30"/>
    <mergeCell ref="A34:B34"/>
    <mergeCell ref="C29:C30"/>
    <mergeCell ref="D29:D30"/>
    <mergeCell ref="E29:E30"/>
    <mergeCell ref="F29:F30"/>
    <mergeCell ref="I12:I13"/>
    <mergeCell ref="J12:J13"/>
    <mergeCell ref="A15:B15"/>
    <mergeCell ref="A16:B16"/>
    <mergeCell ref="G12:G13"/>
    <mergeCell ref="G20:H20"/>
    <mergeCell ref="A22:B22"/>
    <mergeCell ref="A3:B4"/>
    <mergeCell ref="C3:H3"/>
    <mergeCell ref="A5:B5"/>
    <mergeCell ref="A6:B6"/>
    <mergeCell ref="A11:B11"/>
    <mergeCell ref="A17:B17"/>
    <mergeCell ref="C12:C13"/>
    <mergeCell ref="D12:D13"/>
    <mergeCell ref="E12:E13"/>
    <mergeCell ref="F12:F13"/>
    <mergeCell ref="H12:H13"/>
    <mergeCell ref="A7:B7"/>
    <mergeCell ref="A8:B8"/>
    <mergeCell ref="A24:B24"/>
    <mergeCell ref="A25:B25"/>
    <mergeCell ref="A20:B21"/>
    <mergeCell ref="C20:F20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&amp;C-107-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IP27"/>
  <sheetViews>
    <sheetView showGridLines="0" zoomScalePageLayoutView="0" workbookViewId="0" topLeftCell="A10">
      <selection activeCell="M16" sqref="M16"/>
    </sheetView>
  </sheetViews>
  <sheetFormatPr defaultColWidth="6.625" defaultRowHeight="16.5" customHeight="1"/>
  <cols>
    <col min="1" max="1" width="1.875" style="34" customWidth="1"/>
    <col min="2" max="2" width="12.875" style="34" customWidth="1"/>
    <col min="3" max="7" width="10.875" style="34" customWidth="1"/>
    <col min="8" max="9" width="10.00390625" style="34" customWidth="1"/>
    <col min="10" max="10" width="8.50390625" style="3" bestFit="1" customWidth="1"/>
    <col min="11" max="250" width="6.625" style="3" customWidth="1"/>
    <col min="251" max="16384" width="6.625" style="3" customWidth="1"/>
  </cols>
  <sheetData>
    <row r="1" spans="1:8" ht="18.75" customHeight="1">
      <c r="A1" s="1" t="s">
        <v>2927</v>
      </c>
      <c r="B1" s="1"/>
      <c r="C1" s="37"/>
      <c r="D1" s="37"/>
      <c r="E1" s="37"/>
      <c r="F1" s="37"/>
      <c r="G1" s="37"/>
      <c r="H1" s="37"/>
    </row>
    <row r="2" spans="1:8" ht="18.75" customHeight="1">
      <c r="A2" s="1"/>
      <c r="B2" s="1"/>
      <c r="C2" s="37"/>
      <c r="D2" s="37"/>
      <c r="E2" s="37"/>
      <c r="F2" s="37"/>
      <c r="G2" s="37"/>
      <c r="H2" s="37"/>
    </row>
    <row r="3" spans="1:8" ht="19.5" customHeight="1">
      <c r="A3" s="1800" t="s">
        <v>3479</v>
      </c>
      <c r="B3" s="36"/>
      <c r="C3" s="6"/>
      <c r="D3" s="6"/>
      <c r="E3" s="6"/>
      <c r="F3" s="6"/>
      <c r="G3" s="6"/>
      <c r="H3" s="6"/>
    </row>
    <row r="4" spans="1:8" ht="19.5" customHeight="1" thickBot="1">
      <c r="A4" s="1800"/>
      <c r="B4" s="36"/>
      <c r="C4" s="6"/>
      <c r="D4" s="6"/>
      <c r="E4" s="6"/>
      <c r="F4" s="6"/>
      <c r="G4" s="6"/>
      <c r="H4" s="6" t="s">
        <v>3061</v>
      </c>
    </row>
    <row r="5" spans="1:8" ht="19.5" customHeight="1">
      <c r="A5" s="201"/>
      <c r="B5" s="201" t="s">
        <v>429</v>
      </c>
      <c r="C5" s="3268" t="s">
        <v>430</v>
      </c>
      <c r="D5" s="3656" t="s">
        <v>431</v>
      </c>
      <c r="E5" s="3262" t="s">
        <v>432</v>
      </c>
      <c r="F5" s="2583" t="s">
        <v>433</v>
      </c>
      <c r="G5" s="2583"/>
      <c r="H5" s="3658" t="s">
        <v>434</v>
      </c>
    </row>
    <row r="6" spans="1:8" ht="19.5" customHeight="1" thickBot="1">
      <c r="A6" s="283" t="s">
        <v>435</v>
      </c>
      <c r="B6" s="283"/>
      <c r="C6" s="2916"/>
      <c r="D6" s="3657"/>
      <c r="E6" s="3263"/>
      <c r="F6" s="39" t="s">
        <v>436</v>
      </c>
      <c r="G6" s="39" t="s">
        <v>437</v>
      </c>
      <c r="H6" s="3659"/>
    </row>
    <row r="7" spans="1:8" ht="19.5" customHeight="1">
      <c r="A7" s="47"/>
      <c r="B7" s="47"/>
      <c r="C7" s="284" t="s">
        <v>438</v>
      </c>
      <c r="D7" s="201" t="s">
        <v>439</v>
      </c>
      <c r="E7" s="201" t="s">
        <v>440</v>
      </c>
      <c r="F7" s="201" t="s">
        <v>441</v>
      </c>
      <c r="G7" s="93" t="s">
        <v>441</v>
      </c>
      <c r="H7" s="201" t="s">
        <v>441</v>
      </c>
    </row>
    <row r="8" spans="1:8" ht="22.5" customHeight="1">
      <c r="A8" s="3168" t="s">
        <v>173</v>
      </c>
      <c r="B8" s="3660"/>
      <c r="C8" s="285">
        <v>106074890</v>
      </c>
      <c r="D8" s="271">
        <v>244099016</v>
      </c>
      <c r="E8" s="271">
        <v>115588</v>
      </c>
      <c r="F8" s="271">
        <v>127894</v>
      </c>
      <c r="G8" s="271">
        <v>2301</v>
      </c>
      <c r="H8" s="271">
        <v>49856</v>
      </c>
    </row>
    <row r="9" spans="1:8" ht="22.5" customHeight="1">
      <c r="A9" s="2883" t="s">
        <v>442</v>
      </c>
      <c r="B9" s="3661"/>
      <c r="C9" s="1970">
        <v>105618352</v>
      </c>
      <c r="D9" s="1971">
        <v>210870317</v>
      </c>
      <c r="E9" s="1971">
        <v>121646</v>
      </c>
      <c r="F9" s="1971">
        <v>96219</v>
      </c>
      <c r="G9" s="1971">
        <v>1997</v>
      </c>
      <c r="H9" s="1971">
        <v>50085</v>
      </c>
    </row>
    <row r="10" spans="1:9" ht="22.5" customHeight="1">
      <c r="A10" s="2883" t="s">
        <v>443</v>
      </c>
      <c r="B10" s="2884"/>
      <c r="C10" s="1970">
        <v>105034319</v>
      </c>
      <c r="D10" s="1971">
        <v>192249140</v>
      </c>
      <c r="E10" s="1971">
        <v>123153</v>
      </c>
      <c r="F10" s="1971">
        <v>77344</v>
      </c>
      <c r="G10" s="1971">
        <v>1830</v>
      </c>
      <c r="H10" s="1971">
        <v>50111</v>
      </c>
      <c r="I10" s="4"/>
    </row>
    <row r="11" spans="1:9" ht="22.5" customHeight="1">
      <c r="A11" s="231"/>
      <c r="B11" s="231" t="s">
        <v>444</v>
      </c>
      <c r="C11" s="2072">
        <v>104780259</v>
      </c>
      <c r="D11" s="1971">
        <v>181245889</v>
      </c>
      <c r="E11" s="1971">
        <v>123696</v>
      </c>
      <c r="F11" s="1971">
        <v>63057</v>
      </c>
      <c r="G11" s="1971">
        <v>1730</v>
      </c>
      <c r="H11" s="1971">
        <v>49488</v>
      </c>
      <c r="I11" s="4"/>
    </row>
    <row r="12" spans="1:9" ht="22.5" customHeight="1">
      <c r="A12" s="2883" t="s">
        <v>370</v>
      </c>
      <c r="B12" s="2884"/>
      <c r="C12" s="1970">
        <v>103577124</v>
      </c>
      <c r="D12" s="1971">
        <v>164153410</v>
      </c>
      <c r="E12" s="1971">
        <v>125175</v>
      </c>
      <c r="F12" s="1971">
        <v>56064</v>
      </c>
      <c r="G12" s="1971">
        <v>1585</v>
      </c>
      <c r="H12" s="1971">
        <v>49237</v>
      </c>
      <c r="I12" s="4"/>
    </row>
    <row r="13" spans="1:9" ht="22.5" customHeight="1">
      <c r="A13" s="288"/>
      <c r="B13" s="8"/>
      <c r="C13" s="1970"/>
      <c r="D13" s="1971"/>
      <c r="E13" s="1971"/>
      <c r="F13" s="1971"/>
      <c r="G13" s="1971"/>
      <c r="H13" s="1971"/>
      <c r="I13" s="4"/>
    </row>
    <row r="14" spans="1:9" ht="22.5" customHeight="1">
      <c r="A14" s="3662" t="s">
        <v>3377</v>
      </c>
      <c r="B14" s="369" t="s">
        <v>445</v>
      </c>
      <c r="C14" s="285">
        <v>24806806</v>
      </c>
      <c r="D14" s="271">
        <v>3058878</v>
      </c>
      <c r="E14" s="271">
        <v>29628</v>
      </c>
      <c r="F14" s="271">
        <v>3442</v>
      </c>
      <c r="G14" s="271">
        <v>678</v>
      </c>
      <c r="H14" s="271">
        <v>122137</v>
      </c>
      <c r="I14" s="4"/>
    </row>
    <row r="15" spans="1:9" ht="22.5" customHeight="1">
      <c r="A15" s="3663"/>
      <c r="B15" s="2070" t="s">
        <v>446</v>
      </c>
      <c r="C15" s="1970">
        <v>6694668</v>
      </c>
      <c r="D15" s="1971">
        <v>320850</v>
      </c>
      <c r="E15" s="1971">
        <v>13117</v>
      </c>
      <c r="F15" s="1971">
        <v>5991</v>
      </c>
      <c r="G15" s="1971">
        <v>493</v>
      </c>
      <c r="H15" s="1971">
        <v>47338</v>
      </c>
      <c r="I15" s="4"/>
    </row>
    <row r="16" spans="1:9" ht="22.5" customHeight="1">
      <c r="A16" s="3663"/>
      <c r="B16" s="364" t="s">
        <v>447</v>
      </c>
      <c r="C16" s="1970">
        <v>11059832</v>
      </c>
      <c r="D16" s="1971">
        <v>142379793</v>
      </c>
      <c r="E16" s="1971">
        <v>54247</v>
      </c>
      <c r="F16" s="1971">
        <v>56064</v>
      </c>
      <c r="G16" s="1971">
        <v>12874</v>
      </c>
      <c r="H16" s="1971">
        <v>12854</v>
      </c>
      <c r="I16" s="4"/>
    </row>
    <row r="17" spans="1:9" ht="22.5" customHeight="1">
      <c r="A17" s="3663"/>
      <c r="B17" s="364" t="s">
        <v>448</v>
      </c>
      <c r="C17" s="1970">
        <v>11831</v>
      </c>
      <c r="D17" s="1971">
        <v>1716</v>
      </c>
      <c r="E17" s="676">
        <v>26</v>
      </c>
      <c r="F17" s="6">
        <v>171</v>
      </c>
      <c r="G17" s="1965">
        <v>145</v>
      </c>
      <c r="H17" s="1716" t="s">
        <v>449</v>
      </c>
      <c r="I17" s="4"/>
    </row>
    <row r="18" spans="1:9" ht="22.5" customHeight="1">
      <c r="A18" s="3663"/>
      <c r="B18" s="364" t="s">
        <v>450</v>
      </c>
      <c r="C18" s="1970">
        <v>55702533</v>
      </c>
      <c r="D18" s="1971">
        <v>813798</v>
      </c>
      <c r="E18" s="1971">
        <v>17660</v>
      </c>
      <c r="F18" s="6">
        <v>30</v>
      </c>
      <c r="G18" s="1965">
        <v>15</v>
      </c>
      <c r="H18" s="2068">
        <v>14622</v>
      </c>
      <c r="I18" s="4"/>
    </row>
    <row r="19" spans="1:9" ht="22.5" customHeight="1">
      <c r="A19" s="3663"/>
      <c r="B19" s="364" t="s">
        <v>451</v>
      </c>
      <c r="C19" s="1970">
        <v>173940</v>
      </c>
      <c r="D19" s="1971">
        <v>2541</v>
      </c>
      <c r="E19" s="676">
        <v>757</v>
      </c>
      <c r="F19" s="6">
        <v>131</v>
      </c>
      <c r="G19" s="1965">
        <v>15</v>
      </c>
      <c r="H19" s="1716" t="s">
        <v>449</v>
      </c>
      <c r="I19" s="4"/>
    </row>
    <row r="20" spans="1:9" ht="22.5" customHeight="1" thickBot="1">
      <c r="A20" s="3664"/>
      <c r="B20" s="2071" t="s">
        <v>452</v>
      </c>
      <c r="C20" s="289">
        <v>5127514</v>
      </c>
      <c r="D20" s="281">
        <v>17575834</v>
      </c>
      <c r="E20" s="281">
        <v>9740</v>
      </c>
      <c r="F20" s="281">
        <v>50619</v>
      </c>
      <c r="G20" s="281">
        <v>3428</v>
      </c>
      <c r="H20" s="2069" t="s">
        <v>449</v>
      </c>
      <c r="I20" s="4"/>
    </row>
    <row r="21" spans="1:8" ht="15" customHeight="1">
      <c r="A21" s="2276" t="s">
        <v>3480</v>
      </c>
      <c r="B21" s="36"/>
      <c r="C21" s="42"/>
      <c r="D21" s="42"/>
      <c r="E21" s="93"/>
      <c r="F21" s="93"/>
      <c r="G21" s="93"/>
      <c r="H21" s="1967" t="s">
        <v>453</v>
      </c>
    </row>
    <row r="22" spans="3:8" ht="12">
      <c r="C22" s="37"/>
      <c r="D22" s="37"/>
      <c r="E22" s="37"/>
      <c r="F22" s="37"/>
      <c r="G22" s="37"/>
      <c r="H22" s="37"/>
    </row>
    <row r="23" ht="12">
      <c r="G23" s="3"/>
    </row>
    <row r="24" ht="12">
      <c r="G24" s="3"/>
    </row>
    <row r="25" ht="12">
      <c r="G25" s="3"/>
    </row>
    <row r="26" spans="7:250" s="34" customFormat="1" ht="12">
      <c r="G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7:250" s="34" customFormat="1" ht="12">
      <c r="G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</sheetData>
  <sheetProtection/>
  <mergeCells count="10">
    <mergeCell ref="A9:B9"/>
    <mergeCell ref="A10:B10"/>
    <mergeCell ref="A12:B12"/>
    <mergeCell ref="A14:A20"/>
    <mergeCell ref="C5:C6"/>
    <mergeCell ref="D5:D6"/>
    <mergeCell ref="E5:E6"/>
    <mergeCell ref="F5:G5"/>
    <mergeCell ref="H5:H6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&amp;C-108-</oddFooter>
  </headerFooter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22">
      <selection activeCell="C40" sqref="C40"/>
    </sheetView>
  </sheetViews>
  <sheetFormatPr defaultColWidth="6.625" defaultRowHeight="20.25" customHeight="1"/>
  <cols>
    <col min="1" max="1" width="21.75390625" style="0" customWidth="1"/>
    <col min="2" max="5" width="15.625" style="0" customWidth="1"/>
    <col min="6" max="6" width="13.50390625" style="0" customWidth="1"/>
    <col min="7" max="252" width="6.625" style="0" customWidth="1"/>
  </cols>
  <sheetData>
    <row r="1" spans="1:9" s="3" customFormat="1" ht="18.75" customHeight="1">
      <c r="A1" s="1" t="s">
        <v>2928</v>
      </c>
      <c r="B1" s="1"/>
      <c r="C1" s="37"/>
      <c r="D1" s="37"/>
      <c r="E1" s="37"/>
      <c r="F1" s="37"/>
      <c r="G1" s="37"/>
      <c r="H1" s="37"/>
      <c r="I1" s="34"/>
    </row>
    <row r="2" spans="1:9" s="3" customFormat="1" ht="18.75" customHeight="1">
      <c r="A2" s="1"/>
      <c r="B2" s="1"/>
      <c r="C2" s="37"/>
      <c r="D2" s="37"/>
      <c r="E2" s="37"/>
      <c r="F2" s="37"/>
      <c r="G2" s="37"/>
      <c r="H2" s="37"/>
      <c r="I2" s="34"/>
    </row>
    <row r="3" spans="1:5" ht="19.5" customHeight="1">
      <c r="A3" s="1715" t="s">
        <v>3481</v>
      </c>
      <c r="E3" s="1765"/>
    </row>
    <row r="4" ht="19.5" customHeight="1" thickBot="1">
      <c r="E4" s="1855" t="s">
        <v>3061</v>
      </c>
    </row>
    <row r="5" spans="1:5" ht="18" customHeight="1">
      <c r="A5" s="290" t="s">
        <v>454</v>
      </c>
      <c r="B5" s="3665" t="s">
        <v>455</v>
      </c>
      <c r="C5" s="3667" t="s">
        <v>456</v>
      </c>
      <c r="D5" s="3667" t="s">
        <v>457</v>
      </c>
      <c r="E5" s="3668" t="s">
        <v>458</v>
      </c>
    </row>
    <row r="6" spans="1:5" ht="18" customHeight="1" thickBot="1">
      <c r="A6" s="291" t="s">
        <v>459</v>
      </c>
      <c r="B6" s="3666"/>
      <c r="C6" s="2751"/>
      <c r="D6" s="2751"/>
      <c r="E6" s="3669"/>
    </row>
    <row r="7" spans="1:5" ht="18" customHeight="1">
      <c r="A7" s="292"/>
      <c r="B7" s="293" t="s">
        <v>438</v>
      </c>
      <c r="C7" s="294" t="s">
        <v>439</v>
      </c>
      <c r="D7" s="294" t="s">
        <v>460</v>
      </c>
      <c r="E7" s="294" t="s">
        <v>441</v>
      </c>
    </row>
    <row r="8" spans="1:5" ht="22.5" customHeight="1">
      <c r="A8" s="295" t="s">
        <v>173</v>
      </c>
      <c r="B8" s="296">
        <v>4333385</v>
      </c>
      <c r="C8" s="297">
        <v>115970660</v>
      </c>
      <c r="D8" s="297">
        <v>39770</v>
      </c>
      <c r="E8" s="297">
        <v>26762</v>
      </c>
    </row>
    <row r="9" spans="1:5" ht="22.5" customHeight="1">
      <c r="A9" s="92" t="s">
        <v>461</v>
      </c>
      <c r="B9" s="296">
        <v>4374882</v>
      </c>
      <c r="C9" s="297">
        <v>106391844</v>
      </c>
      <c r="D9" s="297">
        <v>39780</v>
      </c>
      <c r="E9" s="297">
        <v>24319</v>
      </c>
    </row>
    <row r="10" spans="1:5" ht="22.5" customHeight="1">
      <c r="A10" s="92" t="s">
        <v>462</v>
      </c>
      <c r="B10" s="296">
        <v>4447936</v>
      </c>
      <c r="C10" s="297">
        <v>97426650</v>
      </c>
      <c r="D10" s="297">
        <v>39794</v>
      </c>
      <c r="E10" s="297">
        <v>21904</v>
      </c>
    </row>
    <row r="11" spans="1:5" ht="22.5" customHeight="1">
      <c r="A11" s="92" t="s">
        <v>463</v>
      </c>
      <c r="B11" s="296">
        <v>4522662</v>
      </c>
      <c r="C11" s="297">
        <v>102924454</v>
      </c>
      <c r="D11" s="297">
        <v>40035</v>
      </c>
      <c r="E11" s="297">
        <v>22757</v>
      </c>
    </row>
    <row r="12" spans="1:5" ht="22.5" customHeight="1">
      <c r="A12" s="231" t="s">
        <v>464</v>
      </c>
      <c r="B12" s="296">
        <v>4549938</v>
      </c>
      <c r="C12" s="297">
        <v>98935640</v>
      </c>
      <c r="D12" s="297">
        <v>39796</v>
      </c>
      <c r="E12" s="297">
        <v>21744</v>
      </c>
    </row>
    <row r="13" spans="1:5" ht="22.5" customHeight="1">
      <c r="A13" s="298"/>
      <c r="B13" s="296"/>
      <c r="C13" s="297"/>
      <c r="D13" s="297"/>
      <c r="E13" s="297"/>
    </row>
    <row r="14" spans="1:6" ht="22.5" customHeight="1">
      <c r="A14" s="299" t="s">
        <v>465</v>
      </c>
      <c r="B14" s="300">
        <v>2647936</v>
      </c>
      <c r="C14" s="301">
        <v>46625453</v>
      </c>
      <c r="D14" s="301">
        <v>31410</v>
      </c>
      <c r="E14" s="301">
        <v>17608</v>
      </c>
      <c r="F14" s="225"/>
    </row>
    <row r="15" spans="1:6" ht="22.5" customHeight="1" thickBot="1">
      <c r="A15" s="302" t="s">
        <v>466</v>
      </c>
      <c r="B15" s="303">
        <v>1902002</v>
      </c>
      <c r="C15" s="304">
        <v>52310187</v>
      </c>
      <c r="D15" s="304">
        <v>8386</v>
      </c>
      <c r="E15" s="304">
        <v>27503</v>
      </c>
      <c r="F15" s="305"/>
    </row>
    <row r="16" spans="1:5" ht="13.5">
      <c r="A16" s="728" t="s">
        <v>3376</v>
      </c>
      <c r="B16" s="249"/>
      <c r="C16" s="249"/>
      <c r="E16" s="2288" t="s">
        <v>467</v>
      </c>
    </row>
    <row r="17" spans="1:5" ht="13.5">
      <c r="A17" s="306"/>
      <c r="B17" s="225"/>
      <c r="C17" s="225"/>
      <c r="E17" s="294"/>
    </row>
    <row r="18" ht="13.5"/>
    <row r="19" spans="1:5" ht="19.5" customHeight="1">
      <c r="A19" s="1715" t="s">
        <v>3482</v>
      </c>
      <c r="E19" s="1765"/>
    </row>
    <row r="20" ht="19.5" customHeight="1" thickBot="1">
      <c r="E20" s="1855" t="s">
        <v>3062</v>
      </c>
    </row>
    <row r="21" spans="1:5" ht="18" customHeight="1">
      <c r="A21" s="307" t="s">
        <v>468</v>
      </c>
      <c r="B21" s="3670" t="s">
        <v>469</v>
      </c>
      <c r="C21" s="3667" t="s">
        <v>470</v>
      </c>
      <c r="D21" s="3667" t="s">
        <v>471</v>
      </c>
      <c r="E21" s="3672"/>
    </row>
    <row r="22" spans="1:5" ht="24.75" customHeight="1" thickBot="1">
      <c r="A22" s="308" t="s">
        <v>472</v>
      </c>
      <c r="B22" s="3671"/>
      <c r="C22" s="2751"/>
      <c r="D22" s="1463" t="s">
        <v>473</v>
      </c>
      <c r="E22" s="309" t="s">
        <v>474</v>
      </c>
    </row>
    <row r="23" spans="1:5" ht="22.5" customHeight="1">
      <c r="A23" s="295" t="s">
        <v>173</v>
      </c>
      <c r="B23" s="296">
        <v>22056590</v>
      </c>
      <c r="C23" s="297">
        <v>21980038</v>
      </c>
      <c r="D23" s="297">
        <v>363015</v>
      </c>
      <c r="E23" s="297">
        <v>21617023</v>
      </c>
    </row>
    <row r="24" spans="1:5" ht="22.5" customHeight="1">
      <c r="A24" s="92" t="s">
        <v>461</v>
      </c>
      <c r="B24" s="296">
        <v>18268278</v>
      </c>
      <c r="C24" s="297">
        <v>18223231</v>
      </c>
      <c r="D24" s="297">
        <v>143847</v>
      </c>
      <c r="E24" s="297">
        <v>18079384</v>
      </c>
    </row>
    <row r="25" spans="1:5" ht="22.5" customHeight="1">
      <c r="A25" s="92" t="s">
        <v>462</v>
      </c>
      <c r="B25" s="296">
        <v>17639791</v>
      </c>
      <c r="C25" s="297">
        <v>17623070</v>
      </c>
      <c r="D25" s="297">
        <v>26949</v>
      </c>
      <c r="E25" s="297">
        <v>17596121</v>
      </c>
    </row>
    <row r="26" spans="1:5" ht="22.5" customHeight="1">
      <c r="A26" s="92" t="s">
        <v>463</v>
      </c>
      <c r="B26" s="296">
        <v>19178532</v>
      </c>
      <c r="C26" s="297">
        <v>19120663</v>
      </c>
      <c r="D26" s="297">
        <v>96007</v>
      </c>
      <c r="E26" s="297">
        <v>19024656</v>
      </c>
    </row>
    <row r="27" spans="1:5" ht="22.5" customHeight="1">
      <c r="A27" s="92" t="s">
        <v>475</v>
      </c>
      <c r="B27" s="310">
        <v>18878880</v>
      </c>
      <c r="C27" s="311">
        <v>18825931</v>
      </c>
      <c r="D27" s="311">
        <v>113612</v>
      </c>
      <c r="E27" s="311">
        <v>18712319</v>
      </c>
    </row>
    <row r="28" spans="1:5" ht="22.5" customHeight="1">
      <c r="A28" s="2073" t="s">
        <v>3063</v>
      </c>
      <c r="B28" s="300">
        <f>SUM(B29:B33)</f>
        <v>18878880</v>
      </c>
      <c r="C28" s="301">
        <f>SUM(C29:C33)</f>
        <v>18825931</v>
      </c>
      <c r="D28" s="301">
        <f>SUM(D29:D33)</f>
        <v>113612</v>
      </c>
      <c r="E28" s="301">
        <f>SUM(E29:E33)</f>
        <v>18712319</v>
      </c>
    </row>
    <row r="29" spans="1:5" ht="22.5" customHeight="1">
      <c r="A29" s="2482" t="s">
        <v>3489</v>
      </c>
      <c r="B29" s="296">
        <v>3994983</v>
      </c>
      <c r="C29" s="297">
        <v>3977016</v>
      </c>
      <c r="D29" s="297">
        <v>17966</v>
      </c>
      <c r="E29" s="297">
        <v>3959050</v>
      </c>
    </row>
    <row r="30" spans="1:5" ht="22.5" customHeight="1">
      <c r="A30" s="2482" t="s">
        <v>3488</v>
      </c>
      <c r="B30" s="297">
        <v>11601490</v>
      </c>
      <c r="C30" s="297">
        <v>11583491</v>
      </c>
      <c r="D30" s="297">
        <v>78661</v>
      </c>
      <c r="E30" s="297">
        <v>11504830</v>
      </c>
    </row>
    <row r="31" spans="1:9" ht="22.5" customHeight="1">
      <c r="A31" s="2482" t="s">
        <v>3487</v>
      </c>
      <c r="B31" s="296">
        <v>8690</v>
      </c>
      <c r="C31" s="297">
        <v>4831</v>
      </c>
      <c r="D31" s="297">
        <v>3859</v>
      </c>
      <c r="E31" s="297">
        <v>972</v>
      </c>
      <c r="I31" s="225"/>
    </row>
    <row r="32" spans="1:5" ht="22.5" customHeight="1">
      <c r="A32" s="2483" t="s">
        <v>3485</v>
      </c>
      <c r="B32" s="296">
        <v>133261</v>
      </c>
      <c r="C32" s="297">
        <v>133261</v>
      </c>
      <c r="D32" s="208">
        <v>0</v>
      </c>
      <c r="E32" s="297">
        <v>133261</v>
      </c>
    </row>
    <row r="33" spans="1:6" ht="22.5" customHeight="1">
      <c r="A33" s="2481" t="s">
        <v>3486</v>
      </c>
      <c r="B33" s="310">
        <v>3140456</v>
      </c>
      <c r="C33" s="311">
        <v>3127332</v>
      </c>
      <c r="D33" s="311">
        <v>13126</v>
      </c>
      <c r="E33" s="311">
        <v>3114206</v>
      </c>
      <c r="F33" s="225"/>
    </row>
    <row r="34" spans="1:5" ht="22.5" customHeight="1">
      <c r="A34" s="312" t="s">
        <v>3064</v>
      </c>
      <c r="B34" s="296">
        <f>SUM(B35:B36)</f>
        <v>9512645</v>
      </c>
      <c r="C34" s="297">
        <f>SUM(C35:C36)</f>
        <v>8804934</v>
      </c>
      <c r="D34" s="313" t="s">
        <v>476</v>
      </c>
      <c r="E34" s="313" t="s">
        <v>476</v>
      </c>
    </row>
    <row r="35" spans="1:5" ht="22.5" customHeight="1">
      <c r="A35" s="2479" t="s">
        <v>3483</v>
      </c>
      <c r="B35" s="296">
        <v>9414644</v>
      </c>
      <c r="C35" s="297">
        <v>8710160</v>
      </c>
      <c r="D35" s="208" t="s">
        <v>477</v>
      </c>
      <c r="E35" s="208" t="s">
        <v>477</v>
      </c>
    </row>
    <row r="36" spans="1:6" ht="22.5" customHeight="1" thickBot="1">
      <c r="A36" s="2480" t="s">
        <v>3484</v>
      </c>
      <c r="B36" s="297">
        <v>98001</v>
      </c>
      <c r="C36" s="304">
        <v>94774</v>
      </c>
      <c r="D36" s="221" t="s">
        <v>477</v>
      </c>
      <c r="E36" s="221" t="s">
        <v>477</v>
      </c>
      <c r="F36" s="225"/>
    </row>
    <row r="37" spans="2:5" ht="15" customHeight="1">
      <c r="B37" s="249"/>
      <c r="C37" s="249"/>
      <c r="E37" s="1855" t="s">
        <v>478</v>
      </c>
    </row>
  </sheetData>
  <sheetProtection/>
  <mergeCells count="7">
    <mergeCell ref="B5:B6"/>
    <mergeCell ref="C5:C6"/>
    <mergeCell ref="D5:D6"/>
    <mergeCell ref="E5:E6"/>
    <mergeCell ref="B21:B22"/>
    <mergeCell ref="C21:C22"/>
    <mergeCell ref="D21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&amp;C-109-</oddFooter>
  </headerFooter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PageLayoutView="0" workbookViewId="0" topLeftCell="A1">
      <selection activeCell="B10" sqref="B10"/>
    </sheetView>
  </sheetViews>
  <sheetFormatPr defaultColWidth="9.00390625" defaultRowHeight="13.5"/>
  <cols>
    <col min="1" max="1" width="18.625" style="0" customWidth="1"/>
    <col min="2" max="2" width="10.25390625" style="0" customWidth="1"/>
    <col min="3" max="8" width="7.125" style="0" customWidth="1"/>
    <col min="9" max="11" width="5.875" style="0" customWidth="1"/>
  </cols>
  <sheetData>
    <row r="1" spans="1:13" ht="17.25">
      <c r="A1" s="1" t="s">
        <v>2929</v>
      </c>
      <c r="B1" s="50"/>
      <c r="C1" s="37"/>
      <c r="D1" s="37"/>
      <c r="E1" s="37"/>
      <c r="F1" s="37"/>
      <c r="G1" s="37"/>
      <c r="H1" s="37"/>
      <c r="I1" s="37"/>
      <c r="J1" s="37"/>
      <c r="K1" s="37"/>
      <c r="L1" s="3"/>
      <c r="M1" s="3"/>
    </row>
    <row r="2" spans="1:13" ht="17.25">
      <c r="A2" s="1"/>
      <c r="B2" s="50"/>
      <c r="C2" s="37"/>
      <c r="D2" s="37"/>
      <c r="E2" s="37"/>
      <c r="F2" s="37"/>
      <c r="G2" s="37"/>
      <c r="H2" s="37"/>
      <c r="I2" s="37"/>
      <c r="J2" s="37"/>
      <c r="K2" s="37"/>
      <c r="L2" s="3"/>
      <c r="M2" s="3"/>
    </row>
    <row r="3" spans="1:13" ht="14.25" thickBot="1">
      <c r="A3" s="34"/>
      <c r="B3" s="51"/>
      <c r="C3" s="42"/>
      <c r="D3" s="42"/>
      <c r="E3" s="42"/>
      <c r="F3" s="42"/>
      <c r="G3" s="42"/>
      <c r="H3" s="42"/>
      <c r="I3" s="42"/>
      <c r="J3" s="42"/>
      <c r="K3" s="6" t="s">
        <v>84</v>
      </c>
      <c r="L3" s="3"/>
      <c r="M3" s="3"/>
    </row>
    <row r="4" spans="1:13" ht="18" customHeight="1">
      <c r="A4" s="2936" t="s">
        <v>85</v>
      </c>
      <c r="B4" s="3268" t="s">
        <v>86</v>
      </c>
      <c r="C4" s="3098" t="s">
        <v>87</v>
      </c>
      <c r="D4" s="3036"/>
      <c r="E4" s="3097"/>
      <c r="F4" s="3098" t="s">
        <v>88</v>
      </c>
      <c r="G4" s="3036"/>
      <c r="H4" s="3097"/>
      <c r="I4" s="3098" t="s">
        <v>89</v>
      </c>
      <c r="J4" s="3036"/>
      <c r="K4" s="3036"/>
      <c r="L4" s="3"/>
      <c r="M4" s="3"/>
    </row>
    <row r="5" spans="1:13" ht="18" customHeight="1" thickBot="1">
      <c r="A5" s="3155"/>
      <c r="B5" s="2916"/>
      <c r="C5" s="39" t="s">
        <v>90</v>
      </c>
      <c r="D5" s="39" t="s">
        <v>91</v>
      </c>
      <c r="E5" s="39" t="s">
        <v>92</v>
      </c>
      <c r="F5" s="39" t="s">
        <v>90</v>
      </c>
      <c r="G5" s="39" t="s">
        <v>91</v>
      </c>
      <c r="H5" s="39" t="s">
        <v>92</v>
      </c>
      <c r="I5" s="39" t="s">
        <v>90</v>
      </c>
      <c r="J5" s="39" t="s">
        <v>91</v>
      </c>
      <c r="K5" s="52" t="s">
        <v>92</v>
      </c>
      <c r="L5" s="3"/>
      <c r="M5" s="3"/>
    </row>
    <row r="6" spans="1:13" ht="22.5" customHeight="1">
      <c r="A6" s="2074" t="s">
        <v>79</v>
      </c>
      <c r="B6" s="2407" t="s">
        <v>3490</v>
      </c>
      <c r="C6" s="54">
        <v>21858</v>
      </c>
      <c r="D6" s="54">
        <v>24372</v>
      </c>
      <c r="E6" s="54">
        <f>C6+D6</f>
        <v>46230</v>
      </c>
      <c r="F6" s="54">
        <v>12845</v>
      </c>
      <c r="G6" s="54">
        <v>14248</v>
      </c>
      <c r="H6" s="54">
        <f aca="true" t="shared" si="0" ref="H6:H30">F6+G6</f>
        <v>27093</v>
      </c>
      <c r="I6" s="55">
        <f aca="true" t="shared" si="1" ref="I6:K18">F6/C6*100</f>
        <v>58.76566932015738</v>
      </c>
      <c r="J6" s="55">
        <f t="shared" si="1"/>
        <v>58.460528475299526</v>
      </c>
      <c r="K6" s="55">
        <f t="shared" si="1"/>
        <v>58.60480207657366</v>
      </c>
      <c r="L6" s="3"/>
      <c r="M6" s="3"/>
    </row>
    <row r="7" spans="1:13" ht="22.5" customHeight="1">
      <c r="A7" s="56" t="s">
        <v>93</v>
      </c>
      <c r="B7" s="57"/>
      <c r="C7" s="54">
        <v>21871</v>
      </c>
      <c r="D7" s="54">
        <v>24392</v>
      </c>
      <c r="E7" s="54">
        <f>C7+D7</f>
        <v>46263</v>
      </c>
      <c r="F7" s="54">
        <v>12845</v>
      </c>
      <c r="G7" s="54">
        <v>14249</v>
      </c>
      <c r="H7" s="54">
        <f t="shared" si="0"/>
        <v>27094</v>
      </c>
      <c r="I7" s="55">
        <f t="shared" si="1"/>
        <v>58.730739335192716</v>
      </c>
      <c r="J7" s="55">
        <f t="shared" si="1"/>
        <v>58.416693998032144</v>
      </c>
      <c r="K7" s="55">
        <f t="shared" si="1"/>
        <v>58.565160063117396</v>
      </c>
      <c r="L7" s="3"/>
      <c r="M7" s="3"/>
    </row>
    <row r="8" spans="1:13" ht="22.5" customHeight="1">
      <c r="A8" s="56" t="s">
        <v>94</v>
      </c>
      <c r="B8" s="58" t="s">
        <v>3378</v>
      </c>
      <c r="C8" s="54">
        <v>21917</v>
      </c>
      <c r="D8" s="54">
        <v>24263</v>
      </c>
      <c r="E8" s="54">
        <f>C8+D8</f>
        <v>46180</v>
      </c>
      <c r="F8" s="54">
        <v>15146</v>
      </c>
      <c r="G8" s="54">
        <v>17274</v>
      </c>
      <c r="H8" s="54">
        <f t="shared" si="0"/>
        <v>32420</v>
      </c>
      <c r="I8" s="55">
        <f t="shared" si="1"/>
        <v>69.10617329014008</v>
      </c>
      <c r="J8" s="55">
        <f t="shared" si="1"/>
        <v>71.19482339364464</v>
      </c>
      <c r="K8" s="55">
        <f t="shared" si="1"/>
        <v>70.20355132091815</v>
      </c>
      <c r="L8" s="3"/>
      <c r="M8" s="3"/>
    </row>
    <row r="9" spans="1:13" ht="22.5" customHeight="1">
      <c r="A9" s="56" t="s">
        <v>93</v>
      </c>
      <c r="B9" s="57"/>
      <c r="C9" s="54">
        <v>21932</v>
      </c>
      <c r="D9" s="54">
        <v>24286</v>
      </c>
      <c r="E9" s="54">
        <f aca="true" t="shared" si="2" ref="E9:E33">C9+D9</f>
        <v>46218</v>
      </c>
      <c r="F9" s="54">
        <v>15145</v>
      </c>
      <c r="G9" s="54">
        <v>17276</v>
      </c>
      <c r="H9" s="54">
        <f t="shared" si="0"/>
        <v>32421</v>
      </c>
      <c r="I9" s="55">
        <f t="shared" si="1"/>
        <v>69.054349808499</v>
      </c>
      <c r="J9" s="55">
        <f t="shared" si="1"/>
        <v>71.13563369842709</v>
      </c>
      <c r="K9" s="55">
        <f t="shared" si="1"/>
        <v>70.14799428793977</v>
      </c>
      <c r="L9" s="3"/>
      <c r="M9" s="3"/>
    </row>
    <row r="10" spans="1:13" ht="22.5" customHeight="1">
      <c r="A10" s="56" t="s">
        <v>94</v>
      </c>
      <c r="B10" s="2407" t="s">
        <v>95</v>
      </c>
      <c r="C10" s="59">
        <v>21420</v>
      </c>
      <c r="D10" s="59">
        <v>23728</v>
      </c>
      <c r="E10" s="54">
        <f>C10+D10</f>
        <v>45148</v>
      </c>
      <c r="F10" s="59">
        <v>15900</v>
      </c>
      <c r="G10" s="59">
        <v>17790</v>
      </c>
      <c r="H10" s="54">
        <f t="shared" si="0"/>
        <v>33690</v>
      </c>
      <c r="I10" s="55">
        <f t="shared" si="1"/>
        <v>74.2296918767507</v>
      </c>
      <c r="J10" s="55">
        <f t="shared" si="1"/>
        <v>74.9747134187458</v>
      </c>
      <c r="K10" s="55">
        <f t="shared" si="1"/>
        <v>74.6212456808718</v>
      </c>
      <c r="L10" s="3"/>
      <c r="M10" s="3"/>
    </row>
    <row r="11" spans="1:13" ht="22.5" customHeight="1">
      <c r="A11" s="56" t="s">
        <v>93</v>
      </c>
      <c r="B11" s="57"/>
      <c r="C11" s="59">
        <v>21420</v>
      </c>
      <c r="D11" s="59">
        <v>23728</v>
      </c>
      <c r="E11" s="54">
        <f t="shared" si="2"/>
        <v>45148</v>
      </c>
      <c r="F11" s="59">
        <v>15897</v>
      </c>
      <c r="G11" s="59">
        <v>17790</v>
      </c>
      <c r="H11" s="54">
        <f t="shared" si="0"/>
        <v>33687</v>
      </c>
      <c r="I11" s="55">
        <f t="shared" si="1"/>
        <v>74.2156862745098</v>
      </c>
      <c r="J11" s="55">
        <f t="shared" si="1"/>
        <v>74.9747134187458</v>
      </c>
      <c r="K11" s="55">
        <f t="shared" si="1"/>
        <v>74.61460086825552</v>
      </c>
      <c r="L11" s="3"/>
      <c r="M11" s="3"/>
    </row>
    <row r="12" spans="1:13" ht="22.5" customHeight="1">
      <c r="A12" s="56"/>
      <c r="B12" s="57"/>
      <c r="C12" s="54"/>
      <c r="D12" s="54"/>
      <c r="E12" s="54"/>
      <c r="F12" s="54"/>
      <c r="G12" s="54"/>
      <c r="H12" s="54"/>
      <c r="I12" s="55"/>
      <c r="J12" s="55"/>
      <c r="K12" s="55"/>
      <c r="L12" s="3"/>
      <c r="M12" s="35"/>
    </row>
    <row r="13" spans="1:13" ht="22.5" customHeight="1">
      <c r="A13" s="60" t="s">
        <v>80</v>
      </c>
      <c r="B13" s="57">
        <v>38179</v>
      </c>
      <c r="C13" s="54">
        <v>21869</v>
      </c>
      <c r="D13" s="54">
        <v>24311</v>
      </c>
      <c r="E13" s="54">
        <f t="shared" si="2"/>
        <v>46180</v>
      </c>
      <c r="F13" s="54">
        <v>12291</v>
      </c>
      <c r="G13" s="54">
        <v>13392</v>
      </c>
      <c r="H13" s="54">
        <f t="shared" si="0"/>
        <v>25683</v>
      </c>
      <c r="I13" s="55">
        <f t="shared" si="1"/>
        <v>56.20284420869724</v>
      </c>
      <c r="J13" s="55">
        <f t="shared" si="1"/>
        <v>55.0861749825182</v>
      </c>
      <c r="K13" s="55">
        <f t="shared" si="1"/>
        <v>55.61498484192291</v>
      </c>
      <c r="L13" s="3"/>
      <c r="M13" s="3"/>
    </row>
    <row r="14" spans="1:13" ht="22.5" customHeight="1">
      <c r="A14" s="56" t="s">
        <v>96</v>
      </c>
      <c r="B14" s="57"/>
      <c r="C14" s="54">
        <v>21884</v>
      </c>
      <c r="D14" s="54">
        <v>24333</v>
      </c>
      <c r="E14" s="54">
        <f t="shared" si="2"/>
        <v>46217</v>
      </c>
      <c r="F14" s="54">
        <v>12293</v>
      </c>
      <c r="G14" s="54">
        <v>13393</v>
      </c>
      <c r="H14" s="54">
        <f t="shared" si="0"/>
        <v>25686</v>
      </c>
      <c r="I14" s="55">
        <f t="shared" si="1"/>
        <v>56.173460062145864</v>
      </c>
      <c r="J14" s="55">
        <f t="shared" si="1"/>
        <v>55.04048000657543</v>
      </c>
      <c r="K14" s="55">
        <f t="shared" si="1"/>
        <v>55.57695220373455</v>
      </c>
      <c r="L14" s="3"/>
      <c r="M14" s="3"/>
    </row>
    <row r="15" spans="1:13" ht="22.5" customHeight="1">
      <c r="A15" s="60" t="s">
        <v>97</v>
      </c>
      <c r="B15" s="58" t="s">
        <v>3379</v>
      </c>
      <c r="C15" s="54">
        <v>21698</v>
      </c>
      <c r="D15" s="54">
        <v>24061</v>
      </c>
      <c r="E15" s="54">
        <f t="shared" si="2"/>
        <v>45759</v>
      </c>
      <c r="F15" s="54">
        <v>13088</v>
      </c>
      <c r="G15" s="54">
        <v>14283</v>
      </c>
      <c r="H15" s="54">
        <f t="shared" si="0"/>
        <v>27371</v>
      </c>
      <c r="I15" s="55">
        <f t="shared" si="1"/>
        <v>60.31892340307863</v>
      </c>
      <c r="J15" s="55">
        <f t="shared" si="1"/>
        <v>59.36162254270396</v>
      </c>
      <c r="K15" s="55">
        <f t="shared" si="1"/>
        <v>59.81555540986473</v>
      </c>
      <c r="L15" s="15"/>
      <c r="M15" s="3"/>
    </row>
    <row r="16" spans="1:13" ht="22.5" customHeight="1">
      <c r="A16" s="56" t="s">
        <v>96</v>
      </c>
      <c r="B16" s="57"/>
      <c r="C16" s="54">
        <v>21698</v>
      </c>
      <c r="D16" s="54">
        <v>24061</v>
      </c>
      <c r="E16" s="54">
        <f t="shared" si="2"/>
        <v>45759</v>
      </c>
      <c r="F16" s="54">
        <v>13086</v>
      </c>
      <c r="G16" s="54">
        <v>14284</v>
      </c>
      <c r="H16" s="54">
        <f t="shared" si="0"/>
        <v>27370</v>
      </c>
      <c r="I16" s="55">
        <f t="shared" si="1"/>
        <v>60.30970596368329</v>
      </c>
      <c r="J16" s="55">
        <f t="shared" si="1"/>
        <v>59.36577864594157</v>
      </c>
      <c r="K16" s="55">
        <f t="shared" si="1"/>
        <v>59.81337004742237</v>
      </c>
      <c r="L16" s="3"/>
      <c r="M16" s="3"/>
    </row>
    <row r="17" spans="1:13" ht="22.5" customHeight="1">
      <c r="A17" s="60" t="s">
        <v>97</v>
      </c>
      <c r="B17" s="2407" t="s">
        <v>98</v>
      </c>
      <c r="C17" s="54">
        <v>21269</v>
      </c>
      <c r="D17" s="54">
        <v>23600</v>
      </c>
      <c r="E17" s="54">
        <f t="shared" si="2"/>
        <v>44869</v>
      </c>
      <c r="F17" s="54">
        <v>12039</v>
      </c>
      <c r="G17" s="54">
        <v>13268</v>
      </c>
      <c r="H17" s="54">
        <f t="shared" si="0"/>
        <v>25307</v>
      </c>
      <c r="I17" s="55">
        <f t="shared" si="1"/>
        <v>56.603507452160414</v>
      </c>
      <c r="J17" s="55">
        <f t="shared" si="1"/>
        <v>56.220338983050844</v>
      </c>
      <c r="K17" s="55">
        <f t="shared" si="1"/>
        <v>56.40197017985692</v>
      </c>
      <c r="L17" s="15"/>
      <c r="M17" s="3"/>
    </row>
    <row r="18" spans="1:13" ht="22.5" customHeight="1">
      <c r="A18" s="56" t="s">
        <v>96</v>
      </c>
      <c r="B18" s="57"/>
      <c r="C18" s="54">
        <v>21269</v>
      </c>
      <c r="D18" s="54">
        <v>23600</v>
      </c>
      <c r="E18" s="54">
        <f t="shared" si="2"/>
        <v>44869</v>
      </c>
      <c r="F18" s="54">
        <v>12038</v>
      </c>
      <c r="G18" s="54">
        <v>13268</v>
      </c>
      <c r="H18" s="54">
        <f t="shared" si="0"/>
        <v>25306</v>
      </c>
      <c r="I18" s="55">
        <f t="shared" si="1"/>
        <v>56.5988057736612</v>
      </c>
      <c r="J18" s="55">
        <f t="shared" si="1"/>
        <v>56.220338983050844</v>
      </c>
      <c r="K18" s="55">
        <f t="shared" si="1"/>
        <v>56.39974146961153</v>
      </c>
      <c r="L18" s="3"/>
      <c r="M18" s="3"/>
    </row>
    <row r="19" spans="1:13" ht="22.5" customHeight="1">
      <c r="A19" s="56"/>
      <c r="B19" s="57"/>
      <c r="C19" s="54"/>
      <c r="D19" s="54"/>
      <c r="E19" s="54"/>
      <c r="F19" s="54"/>
      <c r="G19" s="54"/>
      <c r="H19" s="54"/>
      <c r="I19" s="55"/>
      <c r="J19" s="55"/>
      <c r="K19" s="55"/>
      <c r="L19" s="3"/>
      <c r="M19" s="35"/>
    </row>
    <row r="20" spans="1:13" ht="22.5" customHeight="1">
      <c r="A20" s="56" t="s">
        <v>99</v>
      </c>
      <c r="B20" s="58" t="s">
        <v>100</v>
      </c>
      <c r="C20" s="54">
        <v>21727</v>
      </c>
      <c r="D20" s="54">
        <v>24062</v>
      </c>
      <c r="E20" s="54">
        <f t="shared" si="2"/>
        <v>45789</v>
      </c>
      <c r="F20" s="54">
        <v>8559</v>
      </c>
      <c r="G20" s="54">
        <v>9762</v>
      </c>
      <c r="H20" s="54">
        <f t="shared" si="0"/>
        <v>18321</v>
      </c>
      <c r="I20" s="55">
        <f aca="true" t="shared" si="3" ref="I20:K22">F20/C20*100</f>
        <v>39.393381506880836</v>
      </c>
      <c r="J20" s="55">
        <f t="shared" si="3"/>
        <v>40.570193666361895</v>
      </c>
      <c r="K20" s="55">
        <f t="shared" si="3"/>
        <v>40.011793225447164</v>
      </c>
      <c r="L20" s="3"/>
      <c r="M20" s="3"/>
    </row>
    <row r="21" spans="1:13" ht="22.5" customHeight="1">
      <c r="A21" s="56" t="s">
        <v>101</v>
      </c>
      <c r="B21" s="58" t="s">
        <v>3380</v>
      </c>
      <c r="C21" s="54">
        <v>21616</v>
      </c>
      <c r="D21" s="54">
        <v>23985</v>
      </c>
      <c r="E21" s="54">
        <f t="shared" si="2"/>
        <v>45601</v>
      </c>
      <c r="F21" s="54">
        <v>7119</v>
      </c>
      <c r="G21" s="54">
        <v>7847</v>
      </c>
      <c r="H21" s="54">
        <f t="shared" si="0"/>
        <v>14966</v>
      </c>
      <c r="I21" s="55">
        <f t="shared" si="3"/>
        <v>32.9339378238342</v>
      </c>
      <c r="J21" s="55">
        <f t="shared" si="3"/>
        <v>32.71628100896394</v>
      </c>
      <c r="K21" s="55">
        <f t="shared" si="3"/>
        <v>32.81945571369049</v>
      </c>
      <c r="L21" s="3"/>
      <c r="M21" s="3"/>
    </row>
    <row r="22" spans="1:13" ht="22.5" customHeight="1">
      <c r="A22" s="56" t="s">
        <v>101</v>
      </c>
      <c r="B22" s="2407" t="s">
        <v>3381</v>
      </c>
      <c r="C22" s="54">
        <v>21061</v>
      </c>
      <c r="D22" s="54">
        <v>23378</v>
      </c>
      <c r="E22" s="54">
        <f t="shared" si="2"/>
        <v>44439</v>
      </c>
      <c r="F22" s="54">
        <v>7498</v>
      </c>
      <c r="G22" s="54">
        <v>7967</v>
      </c>
      <c r="H22" s="54">
        <f t="shared" si="0"/>
        <v>15465</v>
      </c>
      <c r="I22" s="55">
        <f t="shared" si="3"/>
        <v>35.601348463985566</v>
      </c>
      <c r="J22" s="55">
        <f t="shared" si="3"/>
        <v>34.079048678244504</v>
      </c>
      <c r="K22" s="55">
        <f t="shared" si="3"/>
        <v>34.8005130628502</v>
      </c>
      <c r="L22" s="3"/>
      <c r="M22" s="3"/>
    </row>
    <row r="23" spans="1:13" ht="22.5" customHeight="1">
      <c r="A23" s="56"/>
      <c r="B23" s="58"/>
      <c r="C23" s="54"/>
      <c r="D23" s="54"/>
      <c r="E23" s="54"/>
      <c r="F23" s="54"/>
      <c r="G23" s="54"/>
      <c r="H23" s="54"/>
      <c r="I23" s="55"/>
      <c r="J23" s="55"/>
      <c r="K23" s="55"/>
      <c r="L23" s="3"/>
      <c r="M23" s="3"/>
    </row>
    <row r="24" spans="1:13" ht="22.5" customHeight="1">
      <c r="A24" s="56" t="s">
        <v>102</v>
      </c>
      <c r="B24" s="58" t="s">
        <v>3382</v>
      </c>
      <c r="C24" s="54">
        <v>21578</v>
      </c>
      <c r="D24" s="54">
        <v>24063</v>
      </c>
      <c r="E24" s="54">
        <f t="shared" si="2"/>
        <v>45641</v>
      </c>
      <c r="F24" s="54">
        <v>14082</v>
      </c>
      <c r="G24" s="54">
        <v>16194</v>
      </c>
      <c r="H24" s="54">
        <f t="shared" si="0"/>
        <v>30276</v>
      </c>
      <c r="I24" s="55">
        <f aca="true" t="shared" si="4" ref="I24:K25">F24/C24*100</f>
        <v>65.2609138937807</v>
      </c>
      <c r="J24" s="55">
        <f t="shared" si="4"/>
        <v>67.29834185263684</v>
      </c>
      <c r="K24" s="55">
        <f t="shared" si="4"/>
        <v>66.33509344668171</v>
      </c>
      <c r="L24" s="3"/>
      <c r="M24" s="3"/>
    </row>
    <row r="25" spans="1:13" ht="22.5" customHeight="1">
      <c r="A25" s="56" t="s">
        <v>101</v>
      </c>
      <c r="B25" s="58" t="s">
        <v>3383</v>
      </c>
      <c r="C25" s="54">
        <v>21486</v>
      </c>
      <c r="D25" s="54">
        <v>23819</v>
      </c>
      <c r="E25" s="54">
        <f t="shared" si="2"/>
        <v>45305</v>
      </c>
      <c r="F25" s="54">
        <v>11571</v>
      </c>
      <c r="G25" s="54">
        <v>12869</v>
      </c>
      <c r="H25" s="54">
        <f t="shared" si="0"/>
        <v>24440</v>
      </c>
      <c r="I25" s="55">
        <f t="shared" si="4"/>
        <v>53.853672158614906</v>
      </c>
      <c r="J25" s="55">
        <f t="shared" si="4"/>
        <v>54.028296737898316</v>
      </c>
      <c r="K25" s="55">
        <f t="shared" si="4"/>
        <v>53.9454806312769</v>
      </c>
      <c r="L25" s="3"/>
      <c r="M25" s="3"/>
    </row>
    <row r="26" spans="1:13" ht="22.5" customHeight="1">
      <c r="A26" s="56" t="s">
        <v>101</v>
      </c>
      <c r="B26" s="2407" t="s">
        <v>103</v>
      </c>
      <c r="C26" s="2410" t="s">
        <v>104</v>
      </c>
      <c r="D26" s="54"/>
      <c r="E26" s="54"/>
      <c r="F26" s="54"/>
      <c r="G26" s="54"/>
      <c r="H26" s="54"/>
      <c r="I26" s="55"/>
      <c r="J26" s="55"/>
      <c r="K26" s="55"/>
      <c r="L26" s="3"/>
      <c r="M26" s="35"/>
    </row>
    <row r="27" spans="1:13" ht="22.5" customHeight="1">
      <c r="A27" s="56"/>
      <c r="B27" s="61"/>
      <c r="C27" s="54"/>
      <c r="D27" s="54"/>
      <c r="E27" s="54"/>
      <c r="F27" s="54"/>
      <c r="G27" s="54"/>
      <c r="H27" s="54"/>
      <c r="I27" s="55"/>
      <c r="J27" s="55"/>
      <c r="K27" s="55"/>
      <c r="L27" s="3"/>
      <c r="M27" s="35"/>
    </row>
    <row r="28" spans="1:13" ht="22.5" customHeight="1">
      <c r="A28" s="56" t="s">
        <v>105</v>
      </c>
      <c r="B28" s="2408" t="s">
        <v>106</v>
      </c>
      <c r="C28" s="54">
        <v>21595</v>
      </c>
      <c r="D28" s="54">
        <v>23936</v>
      </c>
      <c r="E28" s="54">
        <f t="shared" si="2"/>
        <v>45531</v>
      </c>
      <c r="F28" s="54">
        <v>15591</v>
      </c>
      <c r="G28" s="54">
        <v>18303</v>
      </c>
      <c r="H28" s="54">
        <f t="shared" si="0"/>
        <v>33894</v>
      </c>
      <c r="I28" s="55">
        <f aca="true" t="shared" si="5" ref="I28:K30">F28/C28*100</f>
        <v>72.19726788608473</v>
      </c>
      <c r="J28" s="55">
        <f t="shared" si="5"/>
        <v>76.46641042780749</v>
      </c>
      <c r="K28" s="55">
        <f t="shared" si="5"/>
        <v>74.44158924688674</v>
      </c>
      <c r="L28" s="3"/>
      <c r="M28" s="3"/>
    </row>
    <row r="29" spans="1:13" ht="22.5" customHeight="1">
      <c r="A29" s="56" t="s">
        <v>101</v>
      </c>
      <c r="B29" s="2407" t="s">
        <v>107</v>
      </c>
      <c r="C29" s="2410" t="s">
        <v>104</v>
      </c>
      <c r="D29" s="54"/>
      <c r="E29" s="54"/>
      <c r="F29" s="54"/>
      <c r="G29" s="54"/>
      <c r="H29" s="54"/>
      <c r="I29" s="55"/>
      <c r="J29" s="55"/>
      <c r="K29" s="55"/>
      <c r="L29" s="3"/>
      <c r="M29" s="35"/>
    </row>
    <row r="30" spans="1:13" ht="22.5" customHeight="1">
      <c r="A30" s="56" t="s">
        <v>101</v>
      </c>
      <c r="B30" s="2407" t="s">
        <v>108</v>
      </c>
      <c r="C30" s="54">
        <v>21025</v>
      </c>
      <c r="D30" s="54">
        <v>23371</v>
      </c>
      <c r="E30" s="54">
        <f t="shared" si="2"/>
        <v>44396</v>
      </c>
      <c r="F30" s="54">
        <v>8764</v>
      </c>
      <c r="G30" s="54">
        <v>10236</v>
      </c>
      <c r="H30" s="54">
        <f t="shared" si="0"/>
        <v>19000</v>
      </c>
      <c r="I30" s="55">
        <f t="shared" si="5"/>
        <v>41.68370986920333</v>
      </c>
      <c r="J30" s="55">
        <f t="shared" si="5"/>
        <v>43.79786915407984</v>
      </c>
      <c r="K30" s="55">
        <f t="shared" si="5"/>
        <v>42.7966483466979</v>
      </c>
      <c r="L30" s="3"/>
      <c r="M30" s="3"/>
    </row>
    <row r="31" spans="1:13" ht="22.5" customHeight="1">
      <c r="A31" s="4"/>
      <c r="B31" s="62"/>
      <c r="C31" s="1965"/>
      <c r="D31" s="1965"/>
      <c r="E31" s="54"/>
      <c r="F31" s="1965"/>
      <c r="G31" s="1965"/>
      <c r="H31" s="1965"/>
      <c r="I31" s="1965"/>
      <c r="J31" s="1965"/>
      <c r="K31" s="676"/>
      <c r="L31" s="3"/>
      <c r="M31" s="3"/>
    </row>
    <row r="32" spans="1:13" ht="22.5" customHeight="1">
      <c r="A32" s="56" t="s">
        <v>109</v>
      </c>
      <c r="B32" s="2407" t="s">
        <v>110</v>
      </c>
      <c r="C32" s="54">
        <v>21575</v>
      </c>
      <c r="D32" s="54">
        <v>24069</v>
      </c>
      <c r="E32" s="54">
        <f t="shared" si="2"/>
        <v>45644</v>
      </c>
      <c r="F32" s="54">
        <v>17126</v>
      </c>
      <c r="G32" s="54">
        <v>19843</v>
      </c>
      <c r="H32" s="54">
        <f>F32+G32</f>
        <v>36969</v>
      </c>
      <c r="I32" s="55">
        <f aca="true" t="shared" si="6" ref="I32:K35">F32/C32*100</f>
        <v>79.37891077636154</v>
      </c>
      <c r="J32" s="55">
        <f t="shared" si="6"/>
        <v>82.44214549835888</v>
      </c>
      <c r="K32" s="55">
        <f t="shared" si="6"/>
        <v>80.99421610726492</v>
      </c>
      <c r="L32" s="3"/>
      <c r="M32" s="35"/>
    </row>
    <row r="33" spans="1:13" ht="22.5" customHeight="1">
      <c r="A33" s="56" t="s">
        <v>101</v>
      </c>
      <c r="B33" s="2407" t="s">
        <v>111</v>
      </c>
      <c r="C33" s="54">
        <v>21472</v>
      </c>
      <c r="D33" s="54">
        <v>23813</v>
      </c>
      <c r="E33" s="54">
        <f t="shared" si="2"/>
        <v>45285</v>
      </c>
      <c r="F33" s="54">
        <v>14858</v>
      </c>
      <c r="G33" s="54">
        <v>17335</v>
      </c>
      <c r="H33" s="54">
        <f>F33+G33</f>
        <v>32193</v>
      </c>
      <c r="I33" s="55">
        <f t="shared" si="6"/>
        <v>69.19709388971684</v>
      </c>
      <c r="J33" s="55">
        <f t="shared" si="6"/>
        <v>72.79637172972745</v>
      </c>
      <c r="K33" s="55">
        <f t="shared" si="6"/>
        <v>71.08976482278901</v>
      </c>
      <c r="L33" s="15"/>
      <c r="M33" s="3"/>
    </row>
    <row r="34" spans="1:13" ht="22.5" customHeight="1">
      <c r="A34" s="56" t="s">
        <v>101</v>
      </c>
      <c r="B34" s="2407" t="s">
        <v>112</v>
      </c>
      <c r="C34" s="54">
        <v>20844</v>
      </c>
      <c r="D34" s="54">
        <v>23137</v>
      </c>
      <c r="E34" s="54">
        <f>C34+D34</f>
        <v>43981</v>
      </c>
      <c r="F34" s="54">
        <v>12979</v>
      </c>
      <c r="G34" s="54">
        <v>14736</v>
      </c>
      <c r="H34" s="54">
        <f>F34+G34</f>
        <v>27715</v>
      </c>
      <c r="I34" s="55">
        <f t="shared" si="6"/>
        <v>62.2673191326041</v>
      </c>
      <c r="J34" s="55">
        <f t="shared" si="6"/>
        <v>63.6901931970437</v>
      </c>
      <c r="K34" s="55">
        <f t="shared" si="6"/>
        <v>63.01584775243856</v>
      </c>
      <c r="L34" s="15"/>
      <c r="M34" s="35"/>
    </row>
    <row r="35" spans="1:13" ht="22.5" customHeight="1" thickBot="1">
      <c r="A35" s="63" t="s">
        <v>81</v>
      </c>
      <c r="B35" s="2409" t="s">
        <v>107</v>
      </c>
      <c r="C35" s="79">
        <v>21522</v>
      </c>
      <c r="D35" s="79">
        <v>23919</v>
      </c>
      <c r="E35" s="64">
        <f>C35+D35</f>
        <v>45441</v>
      </c>
      <c r="F35" s="79">
        <v>5500</v>
      </c>
      <c r="G35" s="79">
        <v>6175</v>
      </c>
      <c r="H35" s="79">
        <f>F35+G35</f>
        <v>11675</v>
      </c>
      <c r="I35" s="80">
        <f t="shared" si="6"/>
        <v>25.555245795000463</v>
      </c>
      <c r="J35" s="80">
        <f t="shared" si="6"/>
        <v>25.816296667920902</v>
      </c>
      <c r="K35" s="80">
        <f t="shared" si="6"/>
        <v>25.69265641161066</v>
      </c>
      <c r="L35" s="3"/>
      <c r="M35" s="35"/>
    </row>
    <row r="36" spans="1:13" ht="13.5">
      <c r="A36" s="41"/>
      <c r="B36" s="66"/>
      <c r="C36" s="3"/>
      <c r="D36" s="3"/>
      <c r="E36" s="3"/>
      <c r="F36" s="3"/>
      <c r="G36" s="3"/>
      <c r="H36" s="3"/>
      <c r="I36" s="3"/>
      <c r="J36" s="3"/>
      <c r="K36" s="1739" t="s">
        <v>82</v>
      </c>
      <c r="L36" s="3"/>
      <c r="M36" s="3"/>
    </row>
  </sheetData>
  <sheetProtection/>
  <mergeCells count="5">
    <mergeCell ref="A4:A5"/>
    <mergeCell ref="B4:B5"/>
    <mergeCell ref="C4:E4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&amp;C-111-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E48" sqref="E48"/>
    </sheetView>
  </sheetViews>
  <sheetFormatPr defaultColWidth="9.00390625" defaultRowHeight="13.5"/>
  <cols>
    <col min="1" max="1" width="3.625" style="0" customWidth="1"/>
    <col min="2" max="2" width="32.625" style="0" customWidth="1"/>
    <col min="3" max="3" width="17.875" style="0" customWidth="1"/>
    <col min="4" max="4" width="18.00390625" style="0" customWidth="1"/>
    <col min="5" max="5" width="17.00390625" style="0" customWidth="1"/>
  </cols>
  <sheetData>
    <row r="1" spans="1:5" ht="17.25">
      <c r="A1" s="1666" t="s">
        <v>2930</v>
      </c>
      <c r="B1" s="67"/>
      <c r="C1" s="68"/>
      <c r="D1" s="69"/>
      <c r="E1" s="68"/>
    </row>
    <row r="2" spans="1:5" ht="17.25">
      <c r="A2" s="1666"/>
      <c r="B2" s="67"/>
      <c r="C2" s="68"/>
      <c r="D2" s="69"/>
      <c r="E2" s="68"/>
    </row>
    <row r="3" spans="2:5" ht="13.5" customHeight="1" thickBot="1">
      <c r="B3" s="676"/>
      <c r="C3" s="676"/>
      <c r="D3" s="676"/>
      <c r="E3" s="2246" t="s">
        <v>3384</v>
      </c>
    </row>
    <row r="4" spans="1:5" ht="18" customHeight="1">
      <c r="A4" s="2901" t="s">
        <v>113</v>
      </c>
      <c r="B4" s="3374"/>
      <c r="C4" s="3058" t="s">
        <v>114</v>
      </c>
      <c r="D4" s="2901"/>
      <c r="E4" s="2901"/>
    </row>
    <row r="5" spans="1:5" ht="18" customHeight="1" thickBot="1">
      <c r="A5" s="2924" t="s">
        <v>115</v>
      </c>
      <c r="B5" s="3127"/>
      <c r="C5" s="1661" t="s">
        <v>90</v>
      </c>
      <c r="D5" s="1662" t="s">
        <v>91</v>
      </c>
      <c r="E5" s="1660" t="s">
        <v>59</v>
      </c>
    </row>
    <row r="6" spans="1:5" ht="18" customHeight="1">
      <c r="A6" s="3673" t="s">
        <v>116</v>
      </c>
      <c r="B6" s="3674"/>
      <c r="C6" s="1663">
        <f>SUM(C7:C42)</f>
        <v>21003</v>
      </c>
      <c r="D6" s="1663">
        <f>SUM(D7:D42)</f>
        <v>23170</v>
      </c>
      <c r="E6" s="1663">
        <f>SUM(E7:E42)</f>
        <v>44173</v>
      </c>
    </row>
    <row r="7" spans="1:5" ht="18.75" customHeight="1">
      <c r="A7" s="389">
        <v>1</v>
      </c>
      <c r="B7" s="73" t="s">
        <v>2823</v>
      </c>
      <c r="C7" s="2411">
        <v>502</v>
      </c>
      <c r="D7" s="359">
        <v>591</v>
      </c>
      <c r="E7" s="359">
        <f>SUM(C7:D7)</f>
        <v>1093</v>
      </c>
    </row>
    <row r="8" spans="1:5" ht="18.75" customHeight="1">
      <c r="A8" s="389">
        <v>2</v>
      </c>
      <c r="B8" s="73" t="s">
        <v>2824</v>
      </c>
      <c r="C8" s="218">
        <v>451</v>
      </c>
      <c r="D8" s="206">
        <v>515</v>
      </c>
      <c r="E8" s="206">
        <f aca="true" t="shared" si="0" ref="E8:E42">SUM(C8:D8)</f>
        <v>966</v>
      </c>
    </row>
    <row r="9" spans="1:5" ht="18.75" customHeight="1">
      <c r="A9" s="389">
        <v>3</v>
      </c>
      <c r="B9" s="73" t="s">
        <v>2825</v>
      </c>
      <c r="C9" s="218">
        <v>614</v>
      </c>
      <c r="D9" s="206">
        <v>710</v>
      </c>
      <c r="E9" s="206">
        <f t="shared" si="0"/>
        <v>1324</v>
      </c>
    </row>
    <row r="10" spans="1:5" ht="18.75" customHeight="1">
      <c r="A10" s="389">
        <v>4</v>
      </c>
      <c r="B10" s="73" t="s">
        <v>2826</v>
      </c>
      <c r="C10" s="218">
        <v>625</v>
      </c>
      <c r="D10" s="206">
        <v>712</v>
      </c>
      <c r="E10" s="206">
        <f t="shared" si="0"/>
        <v>1337</v>
      </c>
    </row>
    <row r="11" spans="1:5" ht="18.75" customHeight="1">
      <c r="A11" s="389">
        <v>5</v>
      </c>
      <c r="B11" s="73" t="s">
        <v>2793</v>
      </c>
      <c r="C11" s="218">
        <v>591</v>
      </c>
      <c r="D11" s="206">
        <v>623</v>
      </c>
      <c r="E11" s="206">
        <f t="shared" si="0"/>
        <v>1214</v>
      </c>
    </row>
    <row r="12" spans="1:5" ht="18.75" customHeight="1">
      <c r="A12" s="389">
        <v>6</v>
      </c>
      <c r="B12" s="5" t="s">
        <v>2794</v>
      </c>
      <c r="C12" s="218">
        <v>102</v>
      </c>
      <c r="D12" s="206">
        <v>132</v>
      </c>
      <c r="E12" s="206">
        <f t="shared" si="0"/>
        <v>234</v>
      </c>
    </row>
    <row r="13" spans="1:5" ht="18.75" customHeight="1">
      <c r="A13" s="389">
        <v>7</v>
      </c>
      <c r="B13" s="73" t="s">
        <v>2795</v>
      </c>
      <c r="C13" s="218">
        <v>214</v>
      </c>
      <c r="D13" s="206">
        <v>259</v>
      </c>
      <c r="E13" s="206">
        <f t="shared" si="0"/>
        <v>473</v>
      </c>
    </row>
    <row r="14" spans="1:5" ht="18.75" customHeight="1">
      <c r="A14" s="389">
        <v>8</v>
      </c>
      <c r="B14" s="73" t="s">
        <v>2796</v>
      </c>
      <c r="C14" s="218">
        <v>512</v>
      </c>
      <c r="D14" s="206">
        <v>570</v>
      </c>
      <c r="E14" s="206">
        <f t="shared" si="0"/>
        <v>1082</v>
      </c>
    </row>
    <row r="15" spans="1:5" ht="18.75" customHeight="1">
      <c r="A15" s="389">
        <v>9</v>
      </c>
      <c r="B15" s="73" t="s">
        <v>1381</v>
      </c>
      <c r="C15" s="218">
        <v>59</v>
      </c>
      <c r="D15" s="206">
        <v>72</v>
      </c>
      <c r="E15" s="206">
        <f t="shared" si="0"/>
        <v>131</v>
      </c>
    </row>
    <row r="16" spans="1:5" ht="18.75" customHeight="1">
      <c r="A16" s="389">
        <v>10</v>
      </c>
      <c r="B16" s="73" t="s">
        <v>2797</v>
      </c>
      <c r="C16" s="218">
        <v>819</v>
      </c>
      <c r="D16" s="206">
        <v>937</v>
      </c>
      <c r="E16" s="206">
        <f t="shared" si="0"/>
        <v>1756</v>
      </c>
    </row>
    <row r="17" spans="1:5" ht="18.75" customHeight="1">
      <c r="A17" s="389">
        <v>11</v>
      </c>
      <c r="B17" s="73" t="s">
        <v>2798</v>
      </c>
      <c r="C17" s="218">
        <v>879</v>
      </c>
      <c r="D17" s="206">
        <v>990</v>
      </c>
      <c r="E17" s="206">
        <f t="shared" si="0"/>
        <v>1869</v>
      </c>
    </row>
    <row r="18" spans="1:5" ht="18.75" customHeight="1">
      <c r="A18" s="389">
        <v>12</v>
      </c>
      <c r="B18" s="73" t="s">
        <v>2799</v>
      </c>
      <c r="C18" s="218">
        <v>1087</v>
      </c>
      <c r="D18" s="206">
        <v>1240</v>
      </c>
      <c r="E18" s="206">
        <f t="shared" si="0"/>
        <v>2327</v>
      </c>
    </row>
    <row r="19" spans="1:5" ht="18.75" customHeight="1">
      <c r="A19" s="389">
        <v>13</v>
      </c>
      <c r="B19" s="73" t="s">
        <v>2800</v>
      </c>
      <c r="C19" s="218">
        <v>1876</v>
      </c>
      <c r="D19" s="206">
        <v>2058</v>
      </c>
      <c r="E19" s="206">
        <f t="shared" si="0"/>
        <v>3934</v>
      </c>
    </row>
    <row r="20" spans="1:5" ht="18.75" customHeight="1">
      <c r="A20" s="389">
        <v>14</v>
      </c>
      <c r="B20" s="73" t="s">
        <v>713</v>
      </c>
      <c r="C20" s="218">
        <v>1568</v>
      </c>
      <c r="D20" s="206">
        <v>1546</v>
      </c>
      <c r="E20" s="206">
        <f t="shared" si="0"/>
        <v>3114</v>
      </c>
    </row>
    <row r="21" spans="1:5" ht="18.75" customHeight="1">
      <c r="A21" s="389">
        <v>15</v>
      </c>
      <c r="B21" s="73" t="s">
        <v>2801</v>
      </c>
      <c r="C21" s="218">
        <v>547</v>
      </c>
      <c r="D21" s="206">
        <v>566</v>
      </c>
      <c r="E21" s="206">
        <f t="shared" si="0"/>
        <v>1113</v>
      </c>
    </row>
    <row r="22" spans="1:5" ht="18.75" customHeight="1">
      <c r="A22" s="389">
        <v>16</v>
      </c>
      <c r="B22" s="73" t="s">
        <v>2802</v>
      </c>
      <c r="C22" s="218">
        <v>981</v>
      </c>
      <c r="D22" s="206">
        <v>1039</v>
      </c>
      <c r="E22" s="206">
        <f t="shared" si="0"/>
        <v>2020</v>
      </c>
    </row>
    <row r="23" spans="1:5" ht="18.75" customHeight="1">
      <c r="A23" s="389">
        <v>17</v>
      </c>
      <c r="B23" s="73" t="s">
        <v>2803</v>
      </c>
      <c r="C23" s="218">
        <v>353</v>
      </c>
      <c r="D23" s="206">
        <v>378</v>
      </c>
      <c r="E23" s="206">
        <f t="shared" si="0"/>
        <v>731</v>
      </c>
    </row>
    <row r="24" spans="1:5" ht="18.75" customHeight="1">
      <c r="A24" s="389">
        <v>18</v>
      </c>
      <c r="B24" s="73" t="s">
        <v>2804</v>
      </c>
      <c r="C24" s="218">
        <v>401</v>
      </c>
      <c r="D24" s="206">
        <v>354</v>
      </c>
      <c r="E24" s="206">
        <f t="shared" si="0"/>
        <v>755</v>
      </c>
    </row>
    <row r="25" spans="1:5" ht="18.75" customHeight="1">
      <c r="A25" s="389">
        <v>19</v>
      </c>
      <c r="B25" s="73" t="s">
        <v>2805</v>
      </c>
      <c r="C25" s="218">
        <v>514</v>
      </c>
      <c r="D25" s="206">
        <v>562</v>
      </c>
      <c r="E25" s="206">
        <f t="shared" si="0"/>
        <v>1076</v>
      </c>
    </row>
    <row r="26" spans="1:5" ht="18.75" customHeight="1">
      <c r="A26" s="389">
        <v>20</v>
      </c>
      <c r="B26" s="5" t="s">
        <v>2806</v>
      </c>
      <c r="C26" s="218">
        <v>573</v>
      </c>
      <c r="D26" s="206">
        <v>635</v>
      </c>
      <c r="E26" s="206">
        <f t="shared" si="0"/>
        <v>1208</v>
      </c>
    </row>
    <row r="27" spans="1:5" ht="18.75" customHeight="1">
      <c r="A27" s="389">
        <v>21</v>
      </c>
      <c r="B27" s="5" t="s">
        <v>2807</v>
      </c>
      <c r="C27" s="218">
        <v>406</v>
      </c>
      <c r="D27" s="206">
        <v>462</v>
      </c>
      <c r="E27" s="206">
        <f t="shared" si="0"/>
        <v>868</v>
      </c>
    </row>
    <row r="28" spans="1:5" ht="18.75" customHeight="1">
      <c r="A28" s="389">
        <v>22</v>
      </c>
      <c r="B28" s="5" t="s">
        <v>2808</v>
      </c>
      <c r="C28" s="218">
        <v>583</v>
      </c>
      <c r="D28" s="206">
        <v>707</v>
      </c>
      <c r="E28" s="206">
        <f t="shared" si="0"/>
        <v>1290</v>
      </c>
    </row>
    <row r="29" spans="1:5" ht="18.75" customHeight="1">
      <c r="A29" s="389">
        <v>23</v>
      </c>
      <c r="B29" s="2077" t="s">
        <v>2809</v>
      </c>
      <c r="C29" s="218">
        <v>349</v>
      </c>
      <c r="D29" s="206">
        <v>363</v>
      </c>
      <c r="E29" s="206">
        <f t="shared" si="0"/>
        <v>712</v>
      </c>
    </row>
    <row r="30" spans="1:5" ht="18.75" customHeight="1">
      <c r="A30" s="389">
        <v>24</v>
      </c>
      <c r="B30" s="5" t="s">
        <v>2810</v>
      </c>
      <c r="C30" s="218">
        <v>410</v>
      </c>
      <c r="D30" s="206">
        <v>462</v>
      </c>
      <c r="E30" s="206">
        <f t="shared" si="0"/>
        <v>872</v>
      </c>
    </row>
    <row r="31" spans="1:5" ht="18.75" customHeight="1">
      <c r="A31" s="389">
        <v>25</v>
      </c>
      <c r="B31" s="73" t="s">
        <v>2811</v>
      </c>
      <c r="C31" s="218">
        <v>118</v>
      </c>
      <c r="D31" s="206">
        <v>129</v>
      </c>
      <c r="E31" s="206">
        <f t="shared" si="0"/>
        <v>247</v>
      </c>
    </row>
    <row r="32" spans="1:5" ht="18.75" customHeight="1">
      <c r="A32" s="389">
        <v>26</v>
      </c>
      <c r="B32" s="73" t="s">
        <v>2812</v>
      </c>
      <c r="C32" s="218">
        <v>547</v>
      </c>
      <c r="D32" s="206">
        <v>639</v>
      </c>
      <c r="E32" s="206">
        <f t="shared" si="0"/>
        <v>1186</v>
      </c>
    </row>
    <row r="33" spans="1:5" ht="18.75" customHeight="1">
      <c r="A33" s="389">
        <v>27</v>
      </c>
      <c r="B33" s="73" t="s">
        <v>2813</v>
      </c>
      <c r="C33" s="218">
        <v>185</v>
      </c>
      <c r="D33" s="206">
        <v>221</v>
      </c>
      <c r="E33" s="206">
        <f t="shared" si="0"/>
        <v>406</v>
      </c>
    </row>
    <row r="34" spans="1:5" ht="18.75" customHeight="1">
      <c r="A34" s="389">
        <v>28</v>
      </c>
      <c r="B34" s="73" t="s">
        <v>2814</v>
      </c>
      <c r="C34" s="218">
        <v>1364</v>
      </c>
      <c r="D34" s="206">
        <v>1468</v>
      </c>
      <c r="E34" s="206">
        <f t="shared" si="0"/>
        <v>2832</v>
      </c>
    </row>
    <row r="35" spans="1:5" ht="18.75" customHeight="1">
      <c r="A35" s="389">
        <v>29</v>
      </c>
      <c r="B35" s="74" t="s">
        <v>2815</v>
      </c>
      <c r="C35" s="218">
        <v>287</v>
      </c>
      <c r="D35" s="206">
        <v>336</v>
      </c>
      <c r="E35" s="206">
        <f t="shared" si="0"/>
        <v>623</v>
      </c>
    </row>
    <row r="36" spans="1:5" ht="18.75" customHeight="1">
      <c r="A36" s="389">
        <v>30</v>
      </c>
      <c r="B36" s="73" t="s">
        <v>2816</v>
      </c>
      <c r="C36" s="218">
        <v>1977</v>
      </c>
      <c r="D36" s="206">
        <v>2261</v>
      </c>
      <c r="E36" s="206">
        <f t="shared" si="0"/>
        <v>4238</v>
      </c>
    </row>
    <row r="37" spans="1:5" ht="18.75" customHeight="1">
      <c r="A37" s="389">
        <v>31</v>
      </c>
      <c r="B37" s="73" t="s">
        <v>2817</v>
      </c>
      <c r="C37" s="218">
        <v>578</v>
      </c>
      <c r="D37" s="206">
        <v>614</v>
      </c>
      <c r="E37" s="206">
        <f t="shared" si="0"/>
        <v>1192</v>
      </c>
    </row>
    <row r="38" spans="1:5" ht="18.75" customHeight="1">
      <c r="A38" s="389">
        <v>32</v>
      </c>
      <c r="B38" s="73" t="s">
        <v>2818</v>
      </c>
      <c r="C38" s="218">
        <v>156</v>
      </c>
      <c r="D38" s="206">
        <v>180</v>
      </c>
      <c r="E38" s="206">
        <f t="shared" si="0"/>
        <v>336</v>
      </c>
    </row>
    <row r="39" spans="1:5" ht="18.75" customHeight="1">
      <c r="A39" s="389">
        <v>33</v>
      </c>
      <c r="B39" s="1665" t="s">
        <v>2821</v>
      </c>
      <c r="C39" s="218">
        <v>179</v>
      </c>
      <c r="D39" s="206">
        <v>199</v>
      </c>
      <c r="E39" s="206">
        <f t="shared" si="0"/>
        <v>378</v>
      </c>
    </row>
    <row r="40" spans="1:5" ht="18.75" customHeight="1">
      <c r="A40" s="389">
        <v>34</v>
      </c>
      <c r="B40" s="1665" t="s">
        <v>2822</v>
      </c>
      <c r="C40" s="218">
        <v>65</v>
      </c>
      <c r="D40" s="206">
        <v>69</v>
      </c>
      <c r="E40" s="206">
        <f t="shared" si="0"/>
        <v>134</v>
      </c>
    </row>
    <row r="41" spans="1:5" ht="18.75" customHeight="1">
      <c r="A41" s="389">
        <v>35</v>
      </c>
      <c r="B41" s="73" t="s">
        <v>2819</v>
      </c>
      <c r="C41" s="218">
        <v>426</v>
      </c>
      <c r="D41" s="206">
        <v>454</v>
      </c>
      <c r="E41" s="206">
        <f t="shared" si="0"/>
        <v>880</v>
      </c>
    </row>
    <row r="42" spans="1:5" ht="18.75" customHeight="1" thickBot="1">
      <c r="A42" s="1667">
        <v>36</v>
      </c>
      <c r="B42" s="1664" t="s">
        <v>2820</v>
      </c>
      <c r="C42" s="1974">
        <v>105</v>
      </c>
      <c r="D42" s="1975">
        <v>117</v>
      </c>
      <c r="E42" s="1975">
        <f t="shared" si="0"/>
        <v>222</v>
      </c>
    </row>
    <row r="43" spans="2:5" ht="13.5">
      <c r="B43" s="34"/>
      <c r="C43" s="34"/>
      <c r="D43" s="676"/>
      <c r="E43" s="6" t="s">
        <v>83</v>
      </c>
    </row>
  </sheetData>
  <sheetProtection/>
  <mergeCells count="4">
    <mergeCell ref="C4:E4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&amp;C-112-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PageLayoutView="0" workbookViewId="0" topLeftCell="A16">
      <selection activeCell="AD24" sqref="AD24"/>
    </sheetView>
  </sheetViews>
  <sheetFormatPr defaultColWidth="9.00390625" defaultRowHeight="13.5"/>
  <cols>
    <col min="1" max="1" width="3.625" style="34" customWidth="1"/>
    <col min="2" max="2" width="9.625" style="34" customWidth="1"/>
    <col min="3" max="3" width="3.625" style="34" customWidth="1"/>
    <col min="4" max="4" width="3.125" style="34" customWidth="1"/>
    <col min="5" max="5" width="1.25" style="34" customWidth="1"/>
    <col min="6" max="6" width="3.125" style="34" customWidth="1"/>
    <col min="7" max="7" width="1.25" style="34" customWidth="1"/>
    <col min="8" max="8" width="3.125" style="34" customWidth="1"/>
    <col min="9" max="9" width="3.625" style="34" customWidth="1"/>
    <col min="10" max="10" width="3.125" style="34" customWidth="1"/>
    <col min="11" max="11" width="1.25" style="34" customWidth="1"/>
    <col min="12" max="12" width="3.125" style="34" customWidth="1"/>
    <col min="13" max="13" width="1.25" style="34" customWidth="1"/>
    <col min="14" max="14" width="3.125" style="34" customWidth="1"/>
    <col min="15" max="15" width="3.625" style="34" customWidth="1"/>
    <col min="16" max="16" width="9.625" style="34" customWidth="1"/>
    <col min="17" max="17" width="3.625" style="34" customWidth="1"/>
    <col min="18" max="18" width="3.125" style="34" customWidth="1"/>
    <col min="19" max="19" width="1.25" style="34" customWidth="1"/>
    <col min="20" max="20" width="3.125" style="34" customWidth="1"/>
    <col min="21" max="21" width="1.25" style="34" customWidth="1"/>
    <col min="22" max="22" width="3.125" style="34" customWidth="1"/>
    <col min="23" max="23" width="3.625" style="34" customWidth="1"/>
    <col min="24" max="24" width="3.125" style="34" customWidth="1"/>
    <col min="25" max="25" width="1.25" style="34" customWidth="1"/>
    <col min="26" max="26" width="3.125" style="34" customWidth="1"/>
    <col min="27" max="27" width="1.25" style="34" customWidth="1"/>
    <col min="28" max="28" width="3.125" style="34" customWidth="1"/>
  </cols>
  <sheetData>
    <row r="1" spans="1:28" ht="17.25">
      <c r="A1" s="1" t="s">
        <v>3385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7.25">
      <c r="A2" s="1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8" customHeight="1" thickBot="1">
      <c r="A3" s="2328" t="s">
        <v>129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2328" t="s">
        <v>130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 thickBot="1">
      <c r="A4" s="1470" t="s">
        <v>137</v>
      </c>
      <c r="B4" s="87" t="s">
        <v>138</v>
      </c>
      <c r="C4" s="3324" t="s">
        <v>139</v>
      </c>
      <c r="D4" s="2572"/>
      <c r="E4" s="2572"/>
      <c r="F4" s="2572"/>
      <c r="G4" s="2572"/>
      <c r="H4" s="2984"/>
      <c r="I4" s="2572" t="s">
        <v>140</v>
      </c>
      <c r="J4" s="2572"/>
      <c r="K4" s="2572"/>
      <c r="L4" s="2572"/>
      <c r="M4" s="2572"/>
      <c r="N4" s="2999"/>
      <c r="O4" s="1466" t="s">
        <v>137</v>
      </c>
      <c r="P4" s="87" t="s">
        <v>138</v>
      </c>
      <c r="Q4" s="3324" t="s">
        <v>139</v>
      </c>
      <c r="R4" s="2572"/>
      <c r="S4" s="2572"/>
      <c r="T4" s="2572"/>
      <c r="U4" s="2572"/>
      <c r="V4" s="2984"/>
      <c r="W4" s="2572" t="s">
        <v>140</v>
      </c>
      <c r="X4" s="2572"/>
      <c r="Y4" s="2572"/>
      <c r="Z4" s="2572"/>
      <c r="AA4" s="2572"/>
      <c r="AB4" s="2572"/>
    </row>
    <row r="5" spans="1:28" ht="24.75" customHeight="1">
      <c r="A5" s="1471" t="s">
        <v>141</v>
      </c>
      <c r="B5" s="1480" t="s">
        <v>3491</v>
      </c>
      <c r="C5" s="1476" t="s">
        <v>131</v>
      </c>
      <c r="D5" s="2415">
        <v>14</v>
      </c>
      <c r="E5" s="2415" t="s">
        <v>135</v>
      </c>
      <c r="F5" s="2415">
        <v>5</v>
      </c>
      <c r="G5" s="2415" t="s">
        <v>135</v>
      </c>
      <c r="H5" s="2416">
        <v>12</v>
      </c>
      <c r="I5" s="2412" t="s">
        <v>131</v>
      </c>
      <c r="J5" s="2415">
        <v>18</v>
      </c>
      <c r="K5" s="2415" t="s">
        <v>135</v>
      </c>
      <c r="L5" s="2415">
        <v>5</v>
      </c>
      <c r="M5" s="2415" t="s">
        <v>135</v>
      </c>
      <c r="N5" s="2417">
        <v>11</v>
      </c>
      <c r="O5" s="1467" t="s">
        <v>133</v>
      </c>
      <c r="P5" s="1476" t="s">
        <v>3493</v>
      </c>
      <c r="Q5" s="2414" t="s">
        <v>131</v>
      </c>
      <c r="R5" s="2418">
        <v>14</v>
      </c>
      <c r="S5" s="2418" t="s">
        <v>135</v>
      </c>
      <c r="T5" s="2418">
        <v>6</v>
      </c>
      <c r="U5" s="2418" t="s">
        <v>135</v>
      </c>
      <c r="V5" s="2419">
        <v>11</v>
      </c>
      <c r="W5" s="2414" t="s">
        <v>134</v>
      </c>
      <c r="X5" s="2418">
        <v>18</v>
      </c>
      <c r="Y5" s="2418" t="s">
        <v>135</v>
      </c>
      <c r="Z5" s="2418">
        <v>6</v>
      </c>
      <c r="AA5" s="2418" t="s">
        <v>135</v>
      </c>
      <c r="AB5" s="2418">
        <v>10</v>
      </c>
    </row>
    <row r="6" spans="1:28" ht="24.75" customHeight="1">
      <c r="A6" s="1472">
        <v>2</v>
      </c>
      <c r="B6" s="1481" t="s">
        <v>3492</v>
      </c>
      <c r="C6" s="1478"/>
      <c r="D6" s="2418">
        <v>18</v>
      </c>
      <c r="E6" s="2418" t="s">
        <v>135</v>
      </c>
      <c r="F6" s="2418">
        <v>5</v>
      </c>
      <c r="G6" s="2418" t="s">
        <v>135</v>
      </c>
      <c r="H6" s="2419">
        <v>12</v>
      </c>
      <c r="I6" s="2413"/>
      <c r="J6" s="2418">
        <v>22</v>
      </c>
      <c r="K6" s="2418" t="s">
        <v>135</v>
      </c>
      <c r="L6" s="2418">
        <v>5</v>
      </c>
      <c r="M6" s="2418" t="s">
        <v>135</v>
      </c>
      <c r="N6" s="2420">
        <v>11</v>
      </c>
      <c r="O6" s="1468">
        <v>2</v>
      </c>
      <c r="P6" s="1485" t="s">
        <v>142</v>
      </c>
      <c r="Q6" s="2421"/>
      <c r="R6" s="2418">
        <v>18</v>
      </c>
      <c r="S6" s="2418" t="s">
        <v>135</v>
      </c>
      <c r="T6" s="2418">
        <v>6</v>
      </c>
      <c r="U6" s="2418" t="s">
        <v>135</v>
      </c>
      <c r="V6" s="2419">
        <v>11</v>
      </c>
      <c r="W6" s="2413"/>
      <c r="X6" s="2418">
        <v>22</v>
      </c>
      <c r="Y6" s="2418" t="s">
        <v>135</v>
      </c>
      <c r="Z6" s="2418">
        <v>6</v>
      </c>
      <c r="AA6" s="2418" t="s">
        <v>135</v>
      </c>
      <c r="AB6" s="2418">
        <v>10</v>
      </c>
    </row>
    <row r="7" spans="1:28" ht="24.75" customHeight="1" thickBot="1">
      <c r="A7" s="1473">
        <v>3</v>
      </c>
      <c r="B7" s="1482" t="s">
        <v>142</v>
      </c>
      <c r="C7" s="1479"/>
      <c r="D7" s="2422">
        <v>22</v>
      </c>
      <c r="E7" s="2422" t="s">
        <v>135</v>
      </c>
      <c r="F7" s="2422">
        <v>5</v>
      </c>
      <c r="G7" s="2422" t="s">
        <v>135</v>
      </c>
      <c r="H7" s="2423">
        <v>12</v>
      </c>
      <c r="I7" s="3675" t="s">
        <v>136</v>
      </c>
      <c r="J7" s="3676"/>
      <c r="K7" s="3676"/>
      <c r="L7" s="3676"/>
      <c r="M7" s="3676"/>
      <c r="N7" s="3676"/>
      <c r="O7" s="1469">
        <v>3</v>
      </c>
      <c r="P7" s="1486" t="s">
        <v>3494</v>
      </c>
      <c r="Q7" s="2424"/>
      <c r="R7" s="2422">
        <v>22</v>
      </c>
      <c r="S7" s="2422" t="s">
        <v>135</v>
      </c>
      <c r="T7" s="2422">
        <v>6</v>
      </c>
      <c r="U7" s="2422" t="s">
        <v>135</v>
      </c>
      <c r="V7" s="2423">
        <v>11</v>
      </c>
      <c r="W7" s="3677" t="s">
        <v>136</v>
      </c>
      <c r="X7" s="3678"/>
      <c r="Y7" s="3678"/>
      <c r="Z7" s="3678"/>
      <c r="AA7" s="3678"/>
      <c r="AB7" s="3678"/>
    </row>
    <row r="8" spans="1:28" ht="13.5">
      <c r="A8" s="34" t="s">
        <v>3496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902"/>
    </row>
    <row r="9" spans="2:28" ht="13.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1902"/>
    </row>
    <row r="10" spans="1:28" ht="18" customHeight="1" thickBot="1">
      <c r="A10" s="2328" t="s">
        <v>3079</v>
      </c>
      <c r="B10" s="676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6"/>
      <c r="O10" s="95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</row>
    <row r="11" spans="1:28" ht="24.75" customHeight="1" thickBot="1">
      <c r="A11" s="1470" t="s">
        <v>137</v>
      </c>
      <c r="B11" s="2080" t="s">
        <v>138</v>
      </c>
      <c r="C11" s="3324" t="s">
        <v>139</v>
      </c>
      <c r="D11" s="2572"/>
      <c r="E11" s="2572"/>
      <c r="F11" s="2572"/>
      <c r="G11" s="2572"/>
      <c r="H11" s="2984"/>
      <c r="I11" s="2574" t="s">
        <v>140</v>
      </c>
      <c r="J11" s="3128"/>
      <c r="K11" s="3128"/>
      <c r="L11" s="3128"/>
      <c r="M11" s="3128"/>
      <c r="N11" s="3128"/>
      <c r="O11" s="2090"/>
      <c r="P11" s="2079"/>
      <c r="Q11" s="3148"/>
      <c r="R11" s="3148"/>
      <c r="S11" s="3148"/>
      <c r="T11" s="3148"/>
      <c r="U11" s="3148"/>
      <c r="V11" s="3148"/>
      <c r="W11" s="3148"/>
      <c r="X11" s="3148"/>
      <c r="Y11" s="3148"/>
      <c r="Z11" s="3148"/>
      <c r="AA11" s="3148"/>
      <c r="AB11" s="3148"/>
    </row>
    <row r="12" spans="1:28" ht="24.75" customHeight="1" thickBot="1">
      <c r="A12" s="2083" t="s">
        <v>141</v>
      </c>
      <c r="B12" s="2084" t="s">
        <v>3495</v>
      </c>
      <c r="C12" s="2085" t="s">
        <v>131</v>
      </c>
      <c r="D12" s="2086">
        <v>14</v>
      </c>
      <c r="E12" s="2086" t="s">
        <v>132</v>
      </c>
      <c r="F12" s="2086">
        <v>6</v>
      </c>
      <c r="G12" s="2086" t="s">
        <v>132</v>
      </c>
      <c r="H12" s="2087">
        <v>11</v>
      </c>
      <c r="I12" s="2088" t="s">
        <v>131</v>
      </c>
      <c r="J12" s="2089">
        <v>18</v>
      </c>
      <c r="K12" s="2089" t="s">
        <v>132</v>
      </c>
      <c r="L12" s="2089">
        <v>6</v>
      </c>
      <c r="M12" s="2089" t="s">
        <v>132</v>
      </c>
      <c r="N12" s="2089">
        <v>10</v>
      </c>
      <c r="O12" s="2091"/>
      <c r="P12" s="2092"/>
      <c r="Q12" s="2093"/>
      <c r="R12" s="1464"/>
      <c r="S12" s="1464"/>
      <c r="T12" s="1464"/>
      <c r="U12" s="1464"/>
      <c r="V12" s="1464"/>
      <c r="W12" s="2092"/>
      <c r="X12" s="1464"/>
      <c r="Y12" s="1464"/>
      <c r="Z12" s="1464"/>
      <c r="AA12" s="1464"/>
      <c r="AB12" s="1464"/>
    </row>
    <row r="13" spans="1:14" ht="13.5">
      <c r="A13" s="34" t="s">
        <v>3511</v>
      </c>
      <c r="N13" s="33"/>
    </row>
    <row r="14" ht="13.5">
      <c r="N14" s="33" t="s">
        <v>3080</v>
      </c>
    </row>
    <row r="18" spans="1:28" ht="17.25">
      <c r="A18" s="248" t="s">
        <v>3386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7.25">
      <c r="A19" s="248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4.25" thickBot="1">
      <c r="A20" s="1715" t="s">
        <v>1086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1715" t="s">
        <v>1087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24.75" customHeight="1" thickBot="1">
      <c r="A21" s="1474" t="s">
        <v>137</v>
      </c>
      <c r="B21" s="393" t="s">
        <v>138</v>
      </c>
      <c r="C21" s="3679" t="s">
        <v>139</v>
      </c>
      <c r="D21" s="3496"/>
      <c r="E21" s="3496"/>
      <c r="F21" s="3496"/>
      <c r="G21" s="3496"/>
      <c r="H21" s="3680"/>
      <c r="I21" s="3679" t="s">
        <v>140</v>
      </c>
      <c r="J21" s="3496"/>
      <c r="K21" s="3496"/>
      <c r="L21" s="3496"/>
      <c r="M21" s="3496"/>
      <c r="N21" s="3497"/>
      <c r="O21" s="2076" t="s">
        <v>137</v>
      </c>
      <c r="P21" s="1487" t="s">
        <v>138</v>
      </c>
      <c r="Q21" s="3679" t="s">
        <v>139</v>
      </c>
      <c r="R21" s="3496"/>
      <c r="S21" s="3496"/>
      <c r="T21" s="3496"/>
      <c r="U21" s="3496"/>
      <c r="V21" s="3680"/>
      <c r="W21" s="3496" t="s">
        <v>140</v>
      </c>
      <c r="X21" s="3496"/>
      <c r="Y21" s="3496"/>
      <c r="Z21" s="3496"/>
      <c r="AA21" s="3496"/>
      <c r="AB21" s="3496"/>
    </row>
    <row r="22" spans="1:28" ht="24.75" customHeight="1">
      <c r="A22" s="1402" t="s">
        <v>141</v>
      </c>
      <c r="B22" s="1483" t="s">
        <v>1093</v>
      </c>
      <c r="C22" s="2425" t="s">
        <v>131</v>
      </c>
      <c r="D22" s="2289">
        <v>14</v>
      </c>
      <c r="E22" s="2289" t="s">
        <v>132</v>
      </c>
      <c r="F22" s="2289">
        <v>4</v>
      </c>
      <c r="G22" s="2289" t="s">
        <v>132</v>
      </c>
      <c r="H22" s="2290">
        <v>5</v>
      </c>
      <c r="I22" s="2425" t="s">
        <v>131</v>
      </c>
      <c r="J22" s="2289">
        <v>15</v>
      </c>
      <c r="K22" s="2289" t="s">
        <v>132</v>
      </c>
      <c r="L22" s="2289">
        <v>5</v>
      </c>
      <c r="M22" s="2289" t="s">
        <v>132</v>
      </c>
      <c r="N22" s="2426">
        <v>31</v>
      </c>
      <c r="O22" s="1475" t="s">
        <v>133</v>
      </c>
      <c r="P22" s="1477" t="s">
        <v>1094</v>
      </c>
      <c r="Q22" s="2414" t="s">
        <v>131</v>
      </c>
      <c r="R22" s="2291">
        <v>14</v>
      </c>
      <c r="S22" s="2291" t="s">
        <v>1095</v>
      </c>
      <c r="T22" s="2291">
        <v>4</v>
      </c>
      <c r="U22" s="2291" t="s">
        <v>1095</v>
      </c>
      <c r="V22" s="2292">
        <v>5</v>
      </c>
      <c r="W22" s="2425" t="s">
        <v>134</v>
      </c>
      <c r="X22" s="2291">
        <v>14</v>
      </c>
      <c r="Y22" s="2291" t="s">
        <v>1095</v>
      </c>
      <c r="Z22" s="2291">
        <v>10</v>
      </c>
      <c r="AA22" s="2291" t="s">
        <v>1095</v>
      </c>
      <c r="AB22" s="2291">
        <v>15</v>
      </c>
    </row>
    <row r="23" spans="1:28" ht="24.75" customHeight="1">
      <c r="A23" s="1338">
        <v>2</v>
      </c>
      <c r="B23" s="1484" t="s">
        <v>1096</v>
      </c>
      <c r="C23" s="2427"/>
      <c r="D23" s="2291">
        <v>15</v>
      </c>
      <c r="E23" s="2291" t="s">
        <v>132</v>
      </c>
      <c r="F23" s="2291">
        <v>6</v>
      </c>
      <c r="G23" s="2291" t="s">
        <v>132</v>
      </c>
      <c r="H23" s="2292">
        <v>3</v>
      </c>
      <c r="I23" s="2427"/>
      <c r="J23" s="2291">
        <v>16</v>
      </c>
      <c r="K23" s="2291" t="s">
        <v>132</v>
      </c>
      <c r="L23" s="2291">
        <v>3</v>
      </c>
      <c r="M23" s="2291" t="s">
        <v>132</v>
      </c>
      <c r="N23" s="2428">
        <v>25</v>
      </c>
      <c r="O23" s="1475">
        <v>2</v>
      </c>
      <c r="P23" s="1477" t="s">
        <v>1097</v>
      </c>
      <c r="Q23" s="2433"/>
      <c r="R23" s="2291">
        <v>14</v>
      </c>
      <c r="S23" s="2291" t="s">
        <v>1095</v>
      </c>
      <c r="T23" s="2291">
        <v>10</v>
      </c>
      <c r="U23" s="2291" t="s">
        <v>1095</v>
      </c>
      <c r="V23" s="2292">
        <v>18</v>
      </c>
      <c r="W23" s="2434"/>
      <c r="X23" s="2291">
        <v>15</v>
      </c>
      <c r="Y23" s="2291" t="s">
        <v>1095</v>
      </c>
      <c r="Z23" s="2291">
        <v>5</v>
      </c>
      <c r="AA23" s="2291" t="s">
        <v>1095</v>
      </c>
      <c r="AB23" s="2291">
        <v>31</v>
      </c>
    </row>
    <row r="24" spans="1:28" ht="24.75" customHeight="1">
      <c r="A24" s="1338">
        <v>3</v>
      </c>
      <c r="B24" s="1484" t="s">
        <v>1098</v>
      </c>
      <c r="C24" s="2427"/>
      <c r="D24" s="2291">
        <v>16</v>
      </c>
      <c r="E24" s="2291" t="s">
        <v>132</v>
      </c>
      <c r="F24" s="2291">
        <v>3</v>
      </c>
      <c r="G24" s="2291" t="s">
        <v>132</v>
      </c>
      <c r="H24" s="2292">
        <v>30</v>
      </c>
      <c r="I24" s="2427"/>
      <c r="J24" s="2291">
        <v>19</v>
      </c>
      <c r="K24" s="2291" t="s">
        <v>132</v>
      </c>
      <c r="L24" s="2291">
        <v>5</v>
      </c>
      <c r="M24" s="2291" t="s">
        <v>132</v>
      </c>
      <c r="N24" s="2428">
        <v>31</v>
      </c>
      <c r="O24" s="1475">
        <v>3</v>
      </c>
      <c r="P24" s="1477" t="s">
        <v>1098</v>
      </c>
      <c r="Q24" s="2433"/>
      <c r="R24" s="2291">
        <v>15</v>
      </c>
      <c r="S24" s="2291" t="s">
        <v>1095</v>
      </c>
      <c r="T24" s="2291">
        <v>6</v>
      </c>
      <c r="U24" s="2291" t="s">
        <v>1095</v>
      </c>
      <c r="V24" s="2292">
        <v>3</v>
      </c>
      <c r="W24" s="2434"/>
      <c r="X24" s="2291">
        <v>16</v>
      </c>
      <c r="Y24" s="2291" t="s">
        <v>1095</v>
      </c>
      <c r="Z24" s="2291">
        <v>3</v>
      </c>
      <c r="AA24" s="2291" t="s">
        <v>1095</v>
      </c>
      <c r="AB24" s="2291">
        <v>30</v>
      </c>
    </row>
    <row r="25" spans="1:28" ht="24.75" customHeight="1">
      <c r="A25" s="1338">
        <v>4</v>
      </c>
      <c r="B25" s="1484" t="s">
        <v>1099</v>
      </c>
      <c r="C25" s="2427"/>
      <c r="D25" s="2293">
        <v>19</v>
      </c>
      <c r="E25" s="2291" t="s">
        <v>132</v>
      </c>
      <c r="F25" s="2293">
        <v>6</v>
      </c>
      <c r="G25" s="2291" t="s">
        <v>132</v>
      </c>
      <c r="H25" s="2292">
        <v>5</v>
      </c>
      <c r="I25" s="2427"/>
      <c r="J25" s="2293">
        <v>20</v>
      </c>
      <c r="K25" s="2291" t="s">
        <v>132</v>
      </c>
      <c r="L25" s="2293">
        <v>8</v>
      </c>
      <c r="M25" s="2291" t="s">
        <v>132</v>
      </c>
      <c r="N25" s="2428">
        <v>4</v>
      </c>
      <c r="O25" s="1475">
        <v>4</v>
      </c>
      <c r="P25" s="1477" t="s">
        <v>1099</v>
      </c>
      <c r="Q25" s="2433"/>
      <c r="R25" s="2293">
        <v>16</v>
      </c>
      <c r="S25" s="2291" t="s">
        <v>1095</v>
      </c>
      <c r="T25" s="2293">
        <v>3</v>
      </c>
      <c r="U25" s="2291" t="s">
        <v>1095</v>
      </c>
      <c r="V25" s="2292">
        <v>30</v>
      </c>
      <c r="W25" s="2434"/>
      <c r="X25" s="2293">
        <v>19</v>
      </c>
      <c r="Y25" s="2291" t="s">
        <v>1095</v>
      </c>
      <c r="Z25" s="2293">
        <v>5</v>
      </c>
      <c r="AA25" s="2291" t="s">
        <v>1095</v>
      </c>
      <c r="AB25" s="2293">
        <v>31</v>
      </c>
    </row>
    <row r="26" spans="1:28" ht="24.75" customHeight="1">
      <c r="A26" s="1338">
        <v>5</v>
      </c>
      <c r="B26" s="1484" t="s">
        <v>1100</v>
      </c>
      <c r="C26" s="2427"/>
      <c r="D26" s="2293">
        <v>20</v>
      </c>
      <c r="E26" s="2291" t="s">
        <v>132</v>
      </c>
      <c r="F26" s="2293">
        <v>8</v>
      </c>
      <c r="G26" s="2291" t="s">
        <v>132</v>
      </c>
      <c r="H26" s="2292">
        <v>4</v>
      </c>
      <c r="I26" s="2427"/>
      <c r="J26" s="2293">
        <v>21</v>
      </c>
      <c r="K26" s="2291" t="s">
        <v>132</v>
      </c>
      <c r="L26" s="2293">
        <v>6</v>
      </c>
      <c r="M26" s="2291" t="s">
        <v>132</v>
      </c>
      <c r="N26" s="2428">
        <v>23</v>
      </c>
      <c r="O26" s="1475">
        <v>5</v>
      </c>
      <c r="P26" s="1477" t="s">
        <v>1101</v>
      </c>
      <c r="Q26" s="2433"/>
      <c r="R26" s="2293">
        <v>19</v>
      </c>
      <c r="S26" s="2291" t="s">
        <v>1095</v>
      </c>
      <c r="T26" s="2293">
        <v>6</v>
      </c>
      <c r="U26" s="2291" t="s">
        <v>1095</v>
      </c>
      <c r="V26" s="2292">
        <v>5</v>
      </c>
      <c r="W26" s="2434"/>
      <c r="X26" s="2293">
        <v>20</v>
      </c>
      <c r="Y26" s="2291" t="s">
        <v>1095</v>
      </c>
      <c r="Z26" s="2293">
        <v>8</v>
      </c>
      <c r="AA26" s="2291" t="s">
        <v>1095</v>
      </c>
      <c r="AB26" s="2293">
        <v>4</v>
      </c>
    </row>
    <row r="27" spans="1:28" ht="24.75" customHeight="1">
      <c r="A27" s="1338">
        <v>6</v>
      </c>
      <c r="B27" s="1484" t="s">
        <v>1101</v>
      </c>
      <c r="C27" s="2427"/>
      <c r="D27" s="2293">
        <v>21</v>
      </c>
      <c r="E27" s="2291" t="s">
        <v>132</v>
      </c>
      <c r="F27" s="2293">
        <v>6</v>
      </c>
      <c r="G27" s="2291" t="s">
        <v>132</v>
      </c>
      <c r="H27" s="2292">
        <v>23</v>
      </c>
      <c r="I27" s="2427"/>
      <c r="J27" s="2293">
        <v>22</v>
      </c>
      <c r="K27" s="2291" t="s">
        <v>132</v>
      </c>
      <c r="L27" s="2293">
        <v>6</v>
      </c>
      <c r="M27" s="2291" t="s">
        <v>132</v>
      </c>
      <c r="N27" s="2428">
        <v>25</v>
      </c>
      <c r="O27" s="1475">
        <v>6</v>
      </c>
      <c r="P27" s="1477" t="s">
        <v>1102</v>
      </c>
      <c r="Q27" s="2433"/>
      <c r="R27" s="2293">
        <v>20</v>
      </c>
      <c r="S27" s="2291" t="s">
        <v>1095</v>
      </c>
      <c r="T27" s="2293">
        <v>8</v>
      </c>
      <c r="U27" s="2291" t="s">
        <v>1095</v>
      </c>
      <c r="V27" s="2292">
        <v>4</v>
      </c>
      <c r="W27" s="2434"/>
      <c r="X27" s="2293">
        <v>21</v>
      </c>
      <c r="Y27" s="2291" t="s">
        <v>1095</v>
      </c>
      <c r="Z27" s="2293">
        <v>6</v>
      </c>
      <c r="AA27" s="2291" t="s">
        <v>1095</v>
      </c>
      <c r="AB27" s="2293">
        <v>23</v>
      </c>
    </row>
    <row r="28" spans="1:28" ht="24.75" customHeight="1">
      <c r="A28" s="1338">
        <v>7</v>
      </c>
      <c r="B28" s="1484" t="s">
        <v>1103</v>
      </c>
      <c r="C28" s="2427"/>
      <c r="D28" s="2293">
        <v>22</v>
      </c>
      <c r="E28" s="2291" t="s">
        <v>132</v>
      </c>
      <c r="F28" s="2293">
        <v>6</v>
      </c>
      <c r="G28" s="2291" t="s">
        <v>132</v>
      </c>
      <c r="H28" s="2292">
        <v>25</v>
      </c>
      <c r="I28" s="2427"/>
      <c r="J28" s="2293">
        <v>23</v>
      </c>
      <c r="K28" s="2291" t="s">
        <v>132</v>
      </c>
      <c r="L28" s="2293">
        <v>5</v>
      </c>
      <c r="M28" s="2291" t="s">
        <v>132</v>
      </c>
      <c r="N28" s="2428">
        <v>31</v>
      </c>
      <c r="O28" s="1475">
        <v>7</v>
      </c>
      <c r="P28" s="1477" t="s">
        <v>1104</v>
      </c>
      <c r="Q28" s="2433"/>
      <c r="R28" s="2293">
        <v>21</v>
      </c>
      <c r="S28" s="2291" t="s">
        <v>1095</v>
      </c>
      <c r="T28" s="2293">
        <v>6</v>
      </c>
      <c r="U28" s="2291" t="s">
        <v>1095</v>
      </c>
      <c r="V28" s="2292">
        <v>23</v>
      </c>
      <c r="W28" s="2434"/>
      <c r="X28" s="2293">
        <v>22</v>
      </c>
      <c r="Y28" s="2291" t="s">
        <v>1095</v>
      </c>
      <c r="Z28" s="2293">
        <v>6</v>
      </c>
      <c r="AA28" s="2291" t="s">
        <v>1095</v>
      </c>
      <c r="AB28" s="2293">
        <v>25</v>
      </c>
    </row>
    <row r="29" spans="1:28" ht="24.75" customHeight="1">
      <c r="A29" s="1338">
        <v>8</v>
      </c>
      <c r="B29" s="1484" t="s">
        <v>1105</v>
      </c>
      <c r="C29" s="2427"/>
      <c r="D29" s="2293">
        <v>23</v>
      </c>
      <c r="E29" s="2291" t="s">
        <v>132</v>
      </c>
      <c r="F29" s="2293">
        <v>6</v>
      </c>
      <c r="G29" s="2291" t="s">
        <v>132</v>
      </c>
      <c r="H29" s="2292">
        <v>1</v>
      </c>
      <c r="I29" s="2427"/>
      <c r="J29" s="2293">
        <v>24</v>
      </c>
      <c r="K29" s="2291" t="s">
        <v>132</v>
      </c>
      <c r="L29" s="2293">
        <v>6</v>
      </c>
      <c r="M29" s="2291" t="s">
        <v>132</v>
      </c>
      <c r="N29" s="2428">
        <v>21</v>
      </c>
      <c r="O29" s="1475">
        <v>8</v>
      </c>
      <c r="P29" s="1477" t="s">
        <v>1106</v>
      </c>
      <c r="Q29" s="2433"/>
      <c r="R29" s="2293">
        <v>22</v>
      </c>
      <c r="S29" s="2291" t="s">
        <v>1095</v>
      </c>
      <c r="T29" s="2293">
        <v>6</v>
      </c>
      <c r="U29" s="2291" t="s">
        <v>1095</v>
      </c>
      <c r="V29" s="2292">
        <v>25</v>
      </c>
      <c r="W29" s="2434"/>
      <c r="X29" s="2293">
        <v>23</v>
      </c>
      <c r="Y29" s="2291" t="s">
        <v>1095</v>
      </c>
      <c r="Z29" s="2293">
        <v>5</v>
      </c>
      <c r="AA29" s="2291" t="s">
        <v>1095</v>
      </c>
      <c r="AB29" s="2293">
        <v>31</v>
      </c>
    </row>
    <row r="30" spans="1:28" ht="24.75" customHeight="1">
      <c r="A30" s="1338">
        <v>9</v>
      </c>
      <c r="B30" s="1507" t="s">
        <v>101</v>
      </c>
      <c r="C30" s="2429"/>
      <c r="D30" s="2430">
        <v>24</v>
      </c>
      <c r="E30" s="2430" t="s">
        <v>132</v>
      </c>
      <c r="F30" s="2430">
        <v>6</v>
      </c>
      <c r="G30" s="2430" t="s">
        <v>132</v>
      </c>
      <c r="H30" s="2431">
        <v>21</v>
      </c>
      <c r="I30" s="2429"/>
      <c r="J30" s="2430">
        <v>24</v>
      </c>
      <c r="K30" s="2430" t="s">
        <v>2549</v>
      </c>
      <c r="L30" s="2430">
        <v>8</v>
      </c>
      <c r="M30" s="2430" t="s">
        <v>2549</v>
      </c>
      <c r="N30" s="2432">
        <v>3</v>
      </c>
      <c r="O30" s="1475">
        <v>9</v>
      </c>
      <c r="P30" s="1477" t="s">
        <v>1107</v>
      </c>
      <c r="Q30" s="2433"/>
      <c r="R30" s="2293">
        <v>23</v>
      </c>
      <c r="S30" s="2291" t="s">
        <v>1095</v>
      </c>
      <c r="T30" s="2293">
        <v>6</v>
      </c>
      <c r="U30" s="2291" t="s">
        <v>1095</v>
      </c>
      <c r="V30" s="2292">
        <v>1</v>
      </c>
      <c r="W30" s="2434"/>
      <c r="X30" s="2293">
        <v>24</v>
      </c>
      <c r="Y30" s="2291" t="s">
        <v>1095</v>
      </c>
      <c r="Z30" s="2293">
        <v>6</v>
      </c>
      <c r="AA30" s="2291" t="s">
        <v>1095</v>
      </c>
      <c r="AB30" s="2293">
        <v>21</v>
      </c>
    </row>
    <row r="31" spans="1:28" ht="24.75" customHeight="1" thickBot="1">
      <c r="A31" s="1338">
        <v>10</v>
      </c>
      <c r="B31" s="1507" t="s">
        <v>2548</v>
      </c>
      <c r="C31" s="2429"/>
      <c r="D31" s="2430">
        <v>24</v>
      </c>
      <c r="E31" s="2430" t="s">
        <v>2550</v>
      </c>
      <c r="F31" s="2430">
        <v>8</v>
      </c>
      <c r="G31" s="2430" t="s">
        <v>2550</v>
      </c>
      <c r="H31" s="2431">
        <v>3</v>
      </c>
      <c r="I31" s="3675" t="s">
        <v>136</v>
      </c>
      <c r="J31" s="3676"/>
      <c r="K31" s="3676"/>
      <c r="L31" s="3676"/>
      <c r="M31" s="3676"/>
      <c r="N31" s="3676"/>
      <c r="O31" s="1475">
        <v>10</v>
      </c>
      <c r="P31" s="1477" t="s">
        <v>1108</v>
      </c>
      <c r="Q31" s="2433"/>
      <c r="R31" s="2293">
        <v>24</v>
      </c>
      <c r="S31" s="2291" t="s">
        <v>1095</v>
      </c>
      <c r="T31" s="2293">
        <v>6</v>
      </c>
      <c r="U31" s="2291" t="s">
        <v>1095</v>
      </c>
      <c r="V31" s="2292">
        <v>21</v>
      </c>
      <c r="W31" s="3677" t="s">
        <v>136</v>
      </c>
      <c r="X31" s="3678"/>
      <c r="Y31" s="3678"/>
      <c r="Z31" s="3678"/>
      <c r="AA31" s="3678"/>
      <c r="AB31" s="3678"/>
    </row>
    <row r="32" spans="1:28" s="131" customFormat="1" ht="13.5">
      <c r="A32" s="193"/>
      <c r="B32" s="193"/>
      <c r="C32" s="193"/>
      <c r="D32" s="249"/>
      <c r="E32" s="249"/>
      <c r="F32" s="249"/>
      <c r="G32" s="249"/>
      <c r="H32" s="249"/>
      <c r="I32" s="193"/>
      <c r="J32" s="249"/>
      <c r="K32" s="249"/>
      <c r="L32" s="249"/>
      <c r="M32" s="249"/>
      <c r="N32" s="249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2075" t="s">
        <v>2551</v>
      </c>
    </row>
    <row r="33" spans="15:28" ht="13.5"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5:28" ht="13.5"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</sheetData>
  <sheetProtection/>
  <mergeCells count="16">
    <mergeCell ref="I31:N31"/>
    <mergeCell ref="W31:AB31"/>
    <mergeCell ref="C4:H4"/>
    <mergeCell ref="I4:N4"/>
    <mergeCell ref="Q4:V4"/>
    <mergeCell ref="W4:AB4"/>
    <mergeCell ref="I7:N7"/>
    <mergeCell ref="W7:AB7"/>
    <mergeCell ref="C11:H11"/>
    <mergeCell ref="I11:N11"/>
    <mergeCell ref="Q11:V11"/>
    <mergeCell ref="W11:AB11"/>
    <mergeCell ref="C21:H21"/>
    <mergeCell ref="I21:N21"/>
    <mergeCell ref="Q21:V21"/>
    <mergeCell ref="W21:AB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&amp;C-113-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O43"/>
  <sheetViews>
    <sheetView showGridLines="0" zoomScalePageLayoutView="0" workbookViewId="0" topLeftCell="A4">
      <selection activeCell="A17" sqref="A17"/>
    </sheetView>
  </sheetViews>
  <sheetFormatPr defaultColWidth="6.625" defaultRowHeight="13.5"/>
  <cols>
    <col min="1" max="1" width="7.625" style="81" customWidth="1"/>
    <col min="2" max="3" width="7.25390625" style="81" customWidth="1"/>
    <col min="4" max="5" width="7.25390625" style="68" customWidth="1"/>
    <col min="6" max="12" width="7.25390625" style="81" customWidth="1"/>
    <col min="13" max="246" width="6.625" style="81" customWidth="1"/>
    <col min="247" max="16384" width="6.625" style="81" customWidth="1"/>
  </cols>
  <sheetData>
    <row r="1" spans="1:5" ht="18.75" customHeight="1">
      <c r="A1" s="1" t="s">
        <v>2931</v>
      </c>
      <c r="B1" s="82"/>
      <c r="C1" s="82"/>
      <c r="D1" s="82"/>
      <c r="E1" s="82"/>
    </row>
    <row r="2" spans="1:5" ht="18.75" customHeight="1">
      <c r="A2" s="1"/>
      <c r="B2" s="82"/>
      <c r="C2" s="82"/>
      <c r="D2" s="82"/>
      <c r="E2" s="82"/>
    </row>
    <row r="3" spans="2:11" s="224" customFormat="1" ht="18.75" customHeight="1" thickBot="1">
      <c r="B3" s="247"/>
      <c r="C3" s="247"/>
      <c r="D3" s="247"/>
      <c r="E3" s="247"/>
      <c r="K3" s="2246" t="s">
        <v>1665</v>
      </c>
    </row>
    <row r="4" spans="1:11" s="224" customFormat="1" ht="21.75" customHeight="1" thickBot="1">
      <c r="A4" s="2572" t="s">
        <v>1666</v>
      </c>
      <c r="B4" s="2572"/>
      <c r="C4" s="2572"/>
      <c r="D4" s="2572"/>
      <c r="E4" s="2572"/>
      <c r="F4" s="2572"/>
      <c r="G4" s="2572"/>
      <c r="H4" s="2999"/>
      <c r="I4" s="2571" t="s">
        <v>1667</v>
      </c>
      <c r="J4" s="2572"/>
      <c r="K4" s="2935"/>
    </row>
    <row r="5" spans="1:11" s="224" customFormat="1" ht="21.75" customHeight="1">
      <c r="A5" s="405"/>
      <c r="B5" s="3698" t="s">
        <v>1668</v>
      </c>
      <c r="C5" s="3698"/>
      <c r="D5" s="3698"/>
      <c r="E5" s="3698"/>
      <c r="F5" s="3698"/>
      <c r="G5" s="3698"/>
      <c r="H5" s="3699"/>
      <c r="I5" s="3693">
        <v>307</v>
      </c>
      <c r="J5" s="3685"/>
      <c r="K5" s="198"/>
    </row>
    <row r="6" spans="2:11" s="224" customFormat="1" ht="21.75" customHeight="1">
      <c r="B6" s="3691" t="s">
        <v>1669</v>
      </c>
      <c r="C6" s="3691"/>
      <c r="D6" s="3691"/>
      <c r="E6" s="3691"/>
      <c r="F6" s="3691"/>
      <c r="G6" s="3691"/>
      <c r="H6" s="3692"/>
      <c r="I6" s="3700">
        <v>5</v>
      </c>
      <c r="J6" s="3685"/>
      <c r="K6" s="288"/>
    </row>
    <row r="7" spans="2:13" s="224" customFormat="1" ht="21.75" customHeight="1">
      <c r="B7" s="3691" t="s">
        <v>1670</v>
      </c>
      <c r="C7" s="3691"/>
      <c r="D7" s="3691"/>
      <c r="E7" s="3691"/>
      <c r="F7" s="3691"/>
      <c r="G7" s="3691"/>
      <c r="H7" s="3692"/>
      <c r="I7" s="3693">
        <v>2</v>
      </c>
      <c r="J7" s="3685"/>
      <c r="K7" s="288"/>
      <c r="M7" s="779"/>
    </row>
    <row r="8" spans="2:11" s="224" customFormat="1" ht="21.75" customHeight="1">
      <c r="B8" s="3691" t="s">
        <v>1671</v>
      </c>
      <c r="C8" s="3691"/>
      <c r="D8" s="3691"/>
      <c r="E8" s="3691"/>
      <c r="F8" s="3691"/>
      <c r="G8" s="3691"/>
      <c r="H8" s="3692"/>
      <c r="I8" s="3696">
        <v>108</v>
      </c>
      <c r="J8" s="3697"/>
      <c r="K8" s="288"/>
    </row>
    <row r="9" spans="2:11" s="224" customFormat="1" ht="21.75" customHeight="1">
      <c r="B9" s="3691" t="s">
        <v>1672</v>
      </c>
      <c r="C9" s="3691"/>
      <c r="D9" s="3691"/>
      <c r="E9" s="3691"/>
      <c r="F9" s="3691"/>
      <c r="G9" s="3691"/>
      <c r="H9" s="3692"/>
      <c r="I9" s="3693">
        <v>10</v>
      </c>
      <c r="J9" s="3685"/>
      <c r="K9" s="478" t="s">
        <v>1673</v>
      </c>
    </row>
    <row r="10" spans="2:11" s="224" customFormat="1" ht="21.75" customHeight="1">
      <c r="B10" s="3690" t="s">
        <v>3069</v>
      </c>
      <c r="C10" s="3691"/>
      <c r="D10" s="3691"/>
      <c r="E10" s="3691"/>
      <c r="F10" s="3691"/>
      <c r="G10" s="3691"/>
      <c r="H10" s="3692"/>
      <c r="I10" s="3693">
        <v>5</v>
      </c>
      <c r="J10" s="3685"/>
      <c r="K10" s="478" t="s">
        <v>1673</v>
      </c>
    </row>
    <row r="11" spans="2:11" s="224" customFormat="1" ht="21.75" customHeight="1">
      <c r="B11" s="3690" t="s">
        <v>1674</v>
      </c>
      <c r="C11" s="3691"/>
      <c r="D11" s="3691"/>
      <c r="E11" s="3691"/>
      <c r="F11" s="3691"/>
      <c r="G11" s="3691"/>
      <c r="H11" s="3692"/>
      <c r="I11" s="3694" t="s">
        <v>3497</v>
      </c>
      <c r="J11" s="3695"/>
      <c r="K11" s="288"/>
    </row>
    <row r="12" spans="2:12" s="224" customFormat="1" ht="21.75" customHeight="1">
      <c r="B12" s="3690" t="s">
        <v>1675</v>
      </c>
      <c r="C12" s="3691"/>
      <c r="D12" s="3691"/>
      <c r="E12" s="3691"/>
      <c r="F12" s="3691"/>
      <c r="G12" s="3691"/>
      <c r="H12" s="3692"/>
      <c r="I12" s="3693">
        <v>263</v>
      </c>
      <c r="J12" s="3685"/>
      <c r="K12" s="288"/>
      <c r="L12" s="102"/>
    </row>
    <row r="13" spans="2:11" s="224" customFormat="1" ht="21.75" customHeight="1">
      <c r="B13" s="3681" t="s">
        <v>3070</v>
      </c>
      <c r="C13" s="3682"/>
      <c r="D13" s="3682"/>
      <c r="E13" s="3682"/>
      <c r="F13" s="3682"/>
      <c r="G13" s="3682"/>
      <c r="H13" s="3683"/>
      <c r="I13" s="3684">
        <v>248</v>
      </c>
      <c r="J13" s="3685"/>
      <c r="K13" s="780"/>
    </row>
    <row r="14" spans="2:11" s="224" customFormat="1" ht="21.75" customHeight="1">
      <c r="B14" s="3682" t="s">
        <v>3068</v>
      </c>
      <c r="C14" s="3682"/>
      <c r="D14" s="3682"/>
      <c r="E14" s="3682"/>
      <c r="F14" s="3682"/>
      <c r="G14" s="3682"/>
      <c r="H14" s="3683"/>
      <c r="I14" s="3684">
        <v>15</v>
      </c>
      <c r="J14" s="3685"/>
      <c r="K14" s="780"/>
    </row>
    <row r="15" spans="1:11" s="224" customFormat="1" ht="21.75" customHeight="1" thickBot="1">
      <c r="A15" s="781"/>
      <c r="B15" s="3686" t="s">
        <v>1676</v>
      </c>
      <c r="C15" s="3686"/>
      <c r="D15" s="3686"/>
      <c r="E15" s="3686"/>
      <c r="F15" s="3686"/>
      <c r="G15" s="3686"/>
      <c r="H15" s="3687"/>
      <c r="I15" s="3688">
        <f>SUM(I5:J8)+I12</f>
        <v>685</v>
      </c>
      <c r="J15" s="3689"/>
      <c r="K15" s="782"/>
    </row>
    <row r="16" spans="1:11" s="224" customFormat="1" ht="18.75" customHeight="1">
      <c r="A16" s="1965" t="s">
        <v>3498</v>
      </c>
      <c r="B16" s="247"/>
      <c r="C16" s="247"/>
      <c r="D16" s="247"/>
      <c r="E16" s="247"/>
      <c r="K16" s="1902" t="s">
        <v>1677</v>
      </c>
    </row>
    <row r="17" ht="27" customHeight="1"/>
    <row r="18" ht="27" customHeight="1"/>
    <row r="19" spans="1:12" ht="18.75" customHeight="1">
      <c r="A19" s="1" t="s">
        <v>2932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2" ht="18.75" customHeight="1">
      <c r="A20" s="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2:12" ht="18.75" customHeight="1" thickBot="1">
      <c r="B21" s="6"/>
      <c r="C21" s="6"/>
      <c r="D21" s="6"/>
      <c r="E21" s="6"/>
      <c r="F21" s="6"/>
      <c r="G21" s="6"/>
      <c r="H21" s="6"/>
      <c r="I21" s="42"/>
      <c r="J21" s="6"/>
      <c r="K21" s="1902" t="s">
        <v>1678</v>
      </c>
      <c r="L21" s="6"/>
    </row>
    <row r="22" spans="1:12" ht="39.75" customHeight="1" thickBot="1">
      <c r="A22" s="98" t="s">
        <v>1679</v>
      </c>
      <c r="B22" s="2435" t="s">
        <v>1680</v>
      </c>
      <c r="C22" s="581" t="s">
        <v>118</v>
      </c>
      <c r="D22" s="234" t="s">
        <v>1681</v>
      </c>
      <c r="E22" s="86" t="s">
        <v>119</v>
      </c>
      <c r="F22" s="581" t="s">
        <v>120</v>
      </c>
      <c r="G22" s="581" t="s">
        <v>121</v>
      </c>
      <c r="H22" s="234" t="s">
        <v>122</v>
      </c>
      <c r="I22" s="234" t="s">
        <v>1682</v>
      </c>
      <c r="J22" s="581" t="s">
        <v>123</v>
      </c>
      <c r="K22" s="97" t="s">
        <v>1683</v>
      </c>
      <c r="L22" s="189"/>
    </row>
    <row r="23" spans="1:12" ht="21.75" customHeight="1">
      <c r="A23" s="88" t="s">
        <v>124</v>
      </c>
      <c r="B23" s="1489">
        <f>SUM(C23:L23)</f>
        <v>899</v>
      </c>
      <c r="C23" s="1488">
        <v>371</v>
      </c>
      <c r="D23" s="1488">
        <v>25</v>
      </c>
      <c r="E23" s="1488">
        <v>30</v>
      </c>
      <c r="F23" s="1488">
        <v>44</v>
      </c>
      <c r="G23" s="1488">
        <v>193</v>
      </c>
      <c r="H23" s="1488">
        <v>64</v>
      </c>
      <c r="I23" s="1488">
        <v>19</v>
      </c>
      <c r="J23" s="1488">
        <v>107</v>
      </c>
      <c r="K23" s="1488">
        <v>46</v>
      </c>
      <c r="L23" s="89"/>
    </row>
    <row r="24" spans="1:12" ht="21.75" customHeight="1">
      <c r="A24" s="286" t="s">
        <v>125</v>
      </c>
      <c r="B24" s="1489">
        <f aca="true" t="shared" si="0" ref="B24:B32">SUM(C24:L24)</f>
        <v>878</v>
      </c>
      <c r="C24" s="1488">
        <v>340</v>
      </c>
      <c r="D24" s="1488">
        <v>25</v>
      </c>
      <c r="E24" s="1488">
        <v>29</v>
      </c>
      <c r="F24" s="1488">
        <v>42</v>
      </c>
      <c r="G24" s="1488">
        <v>204</v>
      </c>
      <c r="H24" s="1488">
        <v>66</v>
      </c>
      <c r="I24" s="1488">
        <v>20</v>
      </c>
      <c r="J24" s="1488">
        <v>103</v>
      </c>
      <c r="K24" s="1488">
        <v>49</v>
      </c>
      <c r="L24" s="89"/>
    </row>
    <row r="25" spans="1:12" ht="21.75" customHeight="1">
      <c r="A25" s="286" t="s">
        <v>126</v>
      </c>
      <c r="B25" s="1489">
        <f t="shared" si="0"/>
        <v>859</v>
      </c>
      <c r="C25" s="1488">
        <v>334</v>
      </c>
      <c r="D25" s="1488">
        <v>27</v>
      </c>
      <c r="E25" s="1488">
        <v>31</v>
      </c>
      <c r="F25" s="1488">
        <v>42</v>
      </c>
      <c r="G25" s="1488">
        <v>201</v>
      </c>
      <c r="H25" s="1488">
        <v>62</v>
      </c>
      <c r="I25" s="1488">
        <v>18</v>
      </c>
      <c r="J25" s="1488">
        <v>98</v>
      </c>
      <c r="K25" s="1488">
        <v>46</v>
      </c>
      <c r="L25" s="89"/>
    </row>
    <row r="26" spans="1:12" ht="21.75" customHeight="1">
      <c r="A26" s="286" t="s">
        <v>62</v>
      </c>
      <c r="B26" s="1489">
        <f t="shared" si="0"/>
        <v>844</v>
      </c>
      <c r="C26" s="1488">
        <v>327</v>
      </c>
      <c r="D26" s="1488">
        <v>26</v>
      </c>
      <c r="E26" s="1488">
        <v>35</v>
      </c>
      <c r="F26" s="1488">
        <v>43</v>
      </c>
      <c r="G26" s="1488">
        <v>202</v>
      </c>
      <c r="H26" s="1488">
        <v>60</v>
      </c>
      <c r="I26" s="1488">
        <v>17</v>
      </c>
      <c r="J26" s="1488">
        <v>89</v>
      </c>
      <c r="K26" s="1488">
        <v>45</v>
      </c>
      <c r="L26" s="89"/>
    </row>
    <row r="27" spans="1:12" ht="21.75" customHeight="1">
      <c r="A27" s="286" t="s">
        <v>63</v>
      </c>
      <c r="B27" s="1489">
        <f t="shared" si="0"/>
        <v>827</v>
      </c>
      <c r="C27" s="1488">
        <v>317</v>
      </c>
      <c r="D27" s="1488">
        <v>25</v>
      </c>
      <c r="E27" s="1488">
        <v>35</v>
      </c>
      <c r="F27" s="1488">
        <v>45</v>
      </c>
      <c r="G27" s="1488">
        <v>206</v>
      </c>
      <c r="H27" s="1488">
        <v>56</v>
      </c>
      <c r="I27" s="1488">
        <v>17</v>
      </c>
      <c r="J27" s="1488">
        <v>83</v>
      </c>
      <c r="K27" s="1488">
        <v>43</v>
      </c>
      <c r="L27" s="89"/>
    </row>
    <row r="28" spans="1:12" ht="21.75" customHeight="1">
      <c r="A28" s="286" t="s">
        <v>64</v>
      </c>
      <c r="B28" s="1490">
        <f t="shared" si="0"/>
        <v>792</v>
      </c>
      <c r="C28" s="1488">
        <v>295</v>
      </c>
      <c r="D28" s="1488">
        <v>25</v>
      </c>
      <c r="E28" s="1488">
        <v>36</v>
      </c>
      <c r="F28" s="1488">
        <v>48</v>
      </c>
      <c r="G28" s="1488">
        <v>201</v>
      </c>
      <c r="H28" s="1488">
        <v>54</v>
      </c>
      <c r="I28" s="1488">
        <v>18</v>
      </c>
      <c r="J28" s="1488">
        <v>75</v>
      </c>
      <c r="K28" s="1488">
        <v>40</v>
      </c>
      <c r="L28" s="89"/>
    </row>
    <row r="29" spans="1:12" ht="21.75" customHeight="1">
      <c r="A29" s="286" t="s">
        <v>1684</v>
      </c>
      <c r="B29" s="1490">
        <f t="shared" si="0"/>
        <v>732</v>
      </c>
      <c r="C29" s="1488">
        <v>287</v>
      </c>
      <c r="D29" s="1488">
        <v>23</v>
      </c>
      <c r="E29" s="1488">
        <v>34</v>
      </c>
      <c r="F29" s="1488">
        <v>46</v>
      </c>
      <c r="G29" s="1488">
        <v>160</v>
      </c>
      <c r="H29" s="1488">
        <v>55</v>
      </c>
      <c r="I29" s="1488">
        <v>17</v>
      </c>
      <c r="J29" s="1488">
        <v>68</v>
      </c>
      <c r="K29" s="1488">
        <v>42</v>
      </c>
      <c r="L29" s="89"/>
    </row>
    <row r="30" spans="1:12" ht="21.75" customHeight="1">
      <c r="A30" s="286" t="s">
        <v>66</v>
      </c>
      <c r="B30" s="1490">
        <f t="shared" si="0"/>
        <v>710</v>
      </c>
      <c r="C30" s="1488">
        <v>273</v>
      </c>
      <c r="D30" s="1488">
        <v>24</v>
      </c>
      <c r="E30" s="1488">
        <v>34</v>
      </c>
      <c r="F30" s="1488">
        <v>49</v>
      </c>
      <c r="G30" s="1488">
        <v>154</v>
      </c>
      <c r="H30" s="1488">
        <v>55</v>
      </c>
      <c r="I30" s="1488">
        <v>16</v>
      </c>
      <c r="J30" s="1488">
        <v>65</v>
      </c>
      <c r="K30" s="1488">
        <v>40</v>
      </c>
      <c r="L30" s="89"/>
    </row>
    <row r="31" spans="1:12" ht="21.75" customHeight="1">
      <c r="A31" s="2081" t="s">
        <v>3075</v>
      </c>
      <c r="B31" s="1490">
        <f t="shared" si="0"/>
        <v>685</v>
      </c>
      <c r="C31" s="1488">
        <v>253</v>
      </c>
      <c r="D31" s="1488">
        <v>24</v>
      </c>
      <c r="E31" s="1488">
        <v>1</v>
      </c>
      <c r="F31" s="1488">
        <v>3</v>
      </c>
      <c r="G31" s="1488">
        <v>21</v>
      </c>
      <c r="H31" s="1488">
        <v>53</v>
      </c>
      <c r="I31" s="1488">
        <v>253</v>
      </c>
      <c r="J31" s="1488">
        <v>38</v>
      </c>
      <c r="K31" s="1488">
        <v>39</v>
      </c>
      <c r="L31" s="89"/>
    </row>
    <row r="32" spans="1:12" ht="21.75" customHeight="1" thickBot="1">
      <c r="A32" s="2081" t="s">
        <v>1374</v>
      </c>
      <c r="B32" s="1490">
        <f t="shared" si="0"/>
        <v>685</v>
      </c>
      <c r="C32" s="1488">
        <v>248</v>
      </c>
      <c r="D32" s="1488">
        <v>23</v>
      </c>
      <c r="E32" s="1488">
        <v>1</v>
      </c>
      <c r="F32" s="1488">
        <v>4</v>
      </c>
      <c r="G32" s="1488">
        <v>21</v>
      </c>
      <c r="H32" s="1488">
        <v>52</v>
      </c>
      <c r="I32" s="1488">
        <v>263</v>
      </c>
      <c r="J32" s="1488">
        <v>35</v>
      </c>
      <c r="K32" s="1488">
        <v>38</v>
      </c>
      <c r="L32" s="89"/>
    </row>
    <row r="33" spans="1:12" s="3" customFormat="1" ht="17.25" customHeight="1">
      <c r="A33" s="506"/>
      <c r="B33" s="93"/>
      <c r="C33" s="93"/>
      <c r="D33" s="93"/>
      <c r="E33" s="93"/>
      <c r="F33" s="93"/>
      <c r="G33" s="93"/>
      <c r="H33" s="93"/>
      <c r="I33" s="93"/>
      <c r="J33" s="93"/>
      <c r="K33" s="2243" t="s">
        <v>128</v>
      </c>
      <c r="L33" s="246"/>
    </row>
    <row r="34" spans="1:12" ht="18.75" customHeight="1">
      <c r="A34" s="68"/>
      <c r="D34" s="81"/>
      <c r="E34" s="81"/>
      <c r="G34" s="68"/>
      <c r="J34" s="68"/>
      <c r="L34" s="224"/>
    </row>
    <row r="35" spans="1:10" ht="18.75" customHeight="1">
      <c r="A35" s="68"/>
      <c r="D35" s="81"/>
      <c r="E35" s="81"/>
      <c r="G35" s="68"/>
      <c r="J35" s="68"/>
    </row>
    <row r="36" spans="1:10" ht="18.75" customHeight="1">
      <c r="A36" s="68"/>
      <c r="D36" s="81"/>
      <c r="E36" s="81"/>
      <c r="G36" s="68"/>
      <c r="J36" s="68"/>
    </row>
    <row r="37" spans="1:10" ht="18.75" customHeight="1">
      <c r="A37" s="68"/>
      <c r="D37" s="81"/>
      <c r="E37" s="81"/>
      <c r="G37" s="68"/>
      <c r="J37" s="68"/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>
      <c r="O43"/>
    </row>
  </sheetData>
  <sheetProtection/>
  <mergeCells count="24">
    <mergeCell ref="A4:H4"/>
    <mergeCell ref="I4:K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&amp;C-115-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 祥子</dc:creator>
  <cp:keywords/>
  <dc:description/>
  <cp:lastModifiedBy> </cp:lastModifiedBy>
  <cp:lastPrinted>2013-04-15T06:40:33Z</cp:lastPrinted>
  <dcterms:created xsi:type="dcterms:W3CDTF">2012-08-15T05:09:58Z</dcterms:created>
  <dcterms:modified xsi:type="dcterms:W3CDTF">2013-06-18T07:53:36Z</dcterms:modified>
  <cp:category/>
  <cp:version/>
  <cp:contentType/>
  <cp:contentStatus/>
</cp:coreProperties>
</file>