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3700" windowHeight="9525" firstSheet="1"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BG38" i="9" l="1"/>
  <c r="BG37" i="9"/>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C39" i="9"/>
  <c r="BW38" i="9"/>
  <c r="BW39" i="9" s="1"/>
  <c r="AM38" i="9"/>
  <c r="C38" i="9"/>
  <c r="BW37" i="9"/>
  <c r="AM37" i="9"/>
  <c r="C37" i="9"/>
  <c r="BW36" i="9"/>
  <c r="AM36" i="9"/>
  <c r="BW35" i="9"/>
  <c r="BW34" i="9"/>
  <c r="C34" i="9"/>
  <c r="C35" i="9" s="1"/>
  <c r="BW40" i="9" l="1"/>
  <c r="BW41" i="9" s="1"/>
  <c r="BW42" i="9" s="1"/>
  <c r="BW43"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U34" i="9"/>
  <c r="U35" i="9" l="1"/>
  <c r="U36" i="9" s="1"/>
  <c r="U37" i="9" s="1"/>
  <c r="U38" i="9" s="1"/>
  <c r="U39" i="9" s="1"/>
  <c r="AM34" i="9" l="1"/>
  <c r="AM35" i="9" l="1"/>
  <c r="BE34" i="9"/>
  <c r="BE35" i="9" s="1"/>
  <c r="BE36" i="9" s="1"/>
  <c r="BE37" i="9" s="1"/>
  <c r="BE38" i="9" s="1"/>
</calcChain>
</file>

<file path=xl/sharedStrings.xml><?xml version="1.0" encoding="utf-8"?>
<sst xmlns="http://schemas.openxmlformats.org/spreadsheetml/2006/main" count="1022" uniqueCount="573">
  <si>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</si>
  <si>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</si>
  <si>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</si>
  <si>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</si>
  <si>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</si>
  <si>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</si>
  <si>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</si>
  <si>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</si>
  <si>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</si>
  <si>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</si>
  <si>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</si>
  <si>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</si>
  <si>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</si>
  <si>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</si>
  <si>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</si>
  <si>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</si>
  <si>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</si>
  <si>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</si>
  <si>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</si>
  <si>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</si>
  <si>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</si>
  <si>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</si>
  <si>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</si>
  <si>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</si>
  <si>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</si>
  <si>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</si>
  <si>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</si>
  <si>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</si>
  <si>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</si>
  <si>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</si>
  <si>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</si>
  <si>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</si>
  <si>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</si>
  <si>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</si>
  <si>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</si>
  <si>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</si>
  <si>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</si>
  <si>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</si>
  <si>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</si>
  <si>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</si>
  <si>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</si>
  <si>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</si>
  <si>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</si>
  <si>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</si>
  <si>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</si>
  <si>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</si>
  <si>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</si>
  <si>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</si>
  <si>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</si>
  <si>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</si>
  <si>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</si>
  <si>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</si>
  <si>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</si>
  <si>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</si>
  <si>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</si>
  <si>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</si>
  <si>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</si>
  <si>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</si>
  <si>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</si>
  <si>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</si>
  <si>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</si>
  <si>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</si>
  <si>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</si>
  <si>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</si>
  <si>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</si>
  <si>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</si>
  <si>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</si>
  <si>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</si>
  <si>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</si>
  <si>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</si>
  <si>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</si>
  <si>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</si>
  <si>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</si>
  <si>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</si>
  <si>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</si>
  <si>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</si>
  <si>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</si>
  <si>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</si>
  <si>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</si>
  <si>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</si>
  <si>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</si>
  <si>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</si>
  <si>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さぬき市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</si>
  <si>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</si>
  <si>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</si>
  <si>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</si>
  <si>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</si>
  <si>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</si>
  <si>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</si>
  <si>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</si>
  <si>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</si>
  <si>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</si>
  <si>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</si>
  <si>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</si>
  <si>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</si>
  <si>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</si>
  <si>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</si>
  <si>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</si>
  <si>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</si>
  <si>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</si>
  <si>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</si>
  <si>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</si>
  <si>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</si>
  <si>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</si>
  <si>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</si>
  <si>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</si>
  <si>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</si>
  <si>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</si>
  <si>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</si>
  <si>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</si>
  <si>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</si>
  <si>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</si>
  <si>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</si>
  <si>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</si>
  <si>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</si>
  <si>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</si>
  <si>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</si>
  <si>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</si>
  <si>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</si>
  <si>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</si>
  <si>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</si>
  <si>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</si>
  <si>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</si>
  <si>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</si>
  <si>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</si>
  <si>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</si>
  <si>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</si>
  <si>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</si>
  <si>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</si>
  <si>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</si>
  <si>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</si>
  <si>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</si>
  <si>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</si>
  <si>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</si>
  <si>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</si>
  <si>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</si>
  <si>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</si>
  <si>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</si>
  <si>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</si>
  <si>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</si>
  <si>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</si>
  <si>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</si>
  <si>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</si>
  <si>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</si>
  <si>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</si>
  <si>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</si>
  <si>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</si>
  <si>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</si>
  <si>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</si>
  <si>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</si>
  <si>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</si>
  <si>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</si>
  <si>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</si>
  <si>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</si>
  <si>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</si>
  <si>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</si>
  <si>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</si>
  <si>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</si>
  <si>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</si>
  <si>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</si>
  <si>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</si>
  <si>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</si>
  <si>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</si>
  <si>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</si>
  <si>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</si>
  <si>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</si>
  <si>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</si>
  <si>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</si>
  <si>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</si>
  <si>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</si>
  <si>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</si>
  <si>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</si>
  <si>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</si>
  <si>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</si>
  <si>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</si>
  <si>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</si>
  <si>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</si>
  <si>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</si>
  <si>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</si>
  <si>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</si>
  <si>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</si>
  <si>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</si>
  <si>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</si>
  <si>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</si>
  <si>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</si>
  <si>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</si>
  <si>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</si>
  <si>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</si>
  <si>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</si>
  <si>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</si>
  <si>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</si>
  <si>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</si>
  <si>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香川県さぬき市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</si>
  <si>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</si>
  <si>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</si>
  <si>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</si>
  <si>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</si>
  <si>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</si>
  <si>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</si>
  <si>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</si>
  <si>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</si>
  <si>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</si>
  <si>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</si>
  <si>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</si>
  <si>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</si>
  <si>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</si>
  <si>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</si>
  <si>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</si>
  <si>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</si>
  <si>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</si>
  <si>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</si>
  <si>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</si>
  <si>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</si>
  <si>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</si>
  <si>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</si>
  <si>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</si>
  <si>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</si>
  <si>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</si>
  <si>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</si>
  <si>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</si>
  <si>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</si>
  <si>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</si>
  <si>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</si>
  <si>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</si>
  <si>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</si>
  <si>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</si>
  <si>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</si>
  <si>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</si>
  <si>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</si>
  <si>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</si>
  <si>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</si>
  <si>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</si>
  <si>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</si>
  <si>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</si>
  <si>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</si>
  <si>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</si>
  <si>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</si>
  <si>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</si>
  <si>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</si>
  <si>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</si>
  <si>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</si>
  <si>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</si>
  <si>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</si>
  <si>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</si>
  <si>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</si>
  <si>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</si>
  <si>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</si>
  <si>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</si>
  <si>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</si>
  <si>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</si>
  <si>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</si>
  <si>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</si>
  <si>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</si>
  <si>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</si>
  <si>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</si>
  <si>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</si>
  <si>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</si>
  <si>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</si>
  <si>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</si>
  <si>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</si>
  <si>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</si>
  <si>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</si>
  <si>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</si>
  <si>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</si>
  <si>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</si>
  <si>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</si>
  <si>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</si>
  <si>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</si>
  <si>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</si>
  <si>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</si>
  <si>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</si>
  <si>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</si>
  <si>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</si>
  <si>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</si>
  <si>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</si>
  <si>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</si>
  <si>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</si>
  <si>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</si>
  <si>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</si>
  <si>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</si>
  <si>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</si>
  <si>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</si>
  <si>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</si>
  <si>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</si>
  <si>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</si>
  <si>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</si>
  <si>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</si>
  <si>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</si>
  <si>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</si>
  <si>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</si>
  <si>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</si>
  <si>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</si>
  <si>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</si>
  <si>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</si>
  <si>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</si>
  <si>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</si>
  <si>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</si>
  <si>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</si>
  <si>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</si>
  <si>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</si>
  <si>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</si>
  <si>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</si>
  <si>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</si>
  <si>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</si>
  <si>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</si>
  <si>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</si>
  <si>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</si>
  <si>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</si>
  <si>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</si>
  <si>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</si>
  <si>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</si>
  <si>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</si>
  <si>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</si>
  <si>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</si>
  <si>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</si>
  <si>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</si>
  <si>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</si>
  <si>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</si>
  <si>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</si>
  <si>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</si>
  <si>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</si>
  <si>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</si>
  <si>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</si>
  <si>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</si>
  <si>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</si>
  <si>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</si>
  <si>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</si>
  <si>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</si>
  <si>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</si>
  <si>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</si>
  <si>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</si>
  <si>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</si>
  <si>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</si>
  <si>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</si>
  <si>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</si>
  <si>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</si>
  <si>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</si>
  <si>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</si>
  <si>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</si>
  <si>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</si>
  <si>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香川県さぬき市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</si>
  <si>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</si>
  <si>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</si>
  <si>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</si>
  <si>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</si>
  <si>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</si>
  <si>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</si>
  <si>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</si>
  <si>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</si>
  <si>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</si>
  <si>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</si>
  <si>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</si>
  <si>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</si>
  <si>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</si>
  <si>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</si>
  <si>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</si>
  <si>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</si>
  <si>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</si>
  <si>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</si>
  <si>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</si>
  <si>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</si>
  <si>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共通商品券発行事業特別会計</t>
    <phoneticPr fontId="5"/>
  </si>
  <si>
    <t>建設残土処分場事業特別会計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</si>
  <si>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</si>
  <si>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</si>
  <si>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</si>
  <si>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</si>
  <si>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</si>
  <si>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</si>
  <si>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</si>
  <si>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</si>
  <si>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</si>
  <si>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</si>
  <si>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</si>
  <si>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</si>
  <si>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</si>
  <si>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</si>
  <si>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</si>
  <si>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</si>
  <si>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</si>
  <si>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多和診療所事業特別会計</t>
    <phoneticPr fontId="5"/>
  </si>
  <si>
    <t>津田診療所事業特別会計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</si>
  <si>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</si>
  <si>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</si>
  <si>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</si>
  <si>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</si>
  <si>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</si>
  <si>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</si>
  <si>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農業集落排水事業特別会計</t>
    <phoneticPr fontId="5"/>
  </si>
  <si>
    <t>漁業集落排水事業特別会計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</si>
  <si>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</si>
  <si>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</si>
  <si>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</si>
  <si>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</si>
  <si>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</si>
  <si>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</si>
  <si>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</si>
  <si>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</si>
  <si>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</si>
  <si>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</si>
  <si>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</si>
  <si>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</si>
  <si>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</si>
  <si>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</si>
  <si>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</si>
  <si>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</si>
  <si>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</si>
  <si>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</si>
  <si>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</si>
  <si>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</si>
  <si>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</si>
  <si>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</si>
  <si>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</si>
  <si>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</si>
  <si>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</si>
  <si>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</si>
  <si>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</si>
  <si>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</si>
  <si>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</si>
  <si>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</si>
  <si>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</si>
  <si>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</si>
  <si>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</si>
  <si>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</si>
  <si>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</si>
  <si>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</si>
  <si>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</si>
  <si>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</si>
  <si>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</si>
  <si>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</si>
  <si>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</si>
  <si>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</si>
  <si>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</si>
  <si>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</si>
  <si>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</si>
  <si>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</si>
  <si>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</si>
  <si>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</si>
  <si>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</si>
  <si>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</si>
  <si>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</si>
  <si>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</si>
  <si>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</si>
  <si>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</si>
  <si>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</si>
  <si>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</si>
  <si>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</si>
  <si>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</si>
  <si>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</si>
  <si>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漁業集落排水事業特別会計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</si>
  <si>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</si>
  <si>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</si>
  <si>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</si>
  <si>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</si>
  <si>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</si>
  <si>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</si>
  <si>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</si>
  <si>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</si>
  <si>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</si>
  <si>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</si>
  <si>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</si>
  <si>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</si>
  <si>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</si>
  <si>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</si>
  <si>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</si>
  <si>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</si>
  <si>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</si>
  <si>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</si>
  <si>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</si>
  <si>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</si>
  <si>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</si>
  <si>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</si>
  <si>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</si>
  <si>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</si>
  <si>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</si>
  <si>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</si>
  <si>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</si>
  <si>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</si>
  <si>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</si>
  <si>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</si>
  <si>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</si>
  <si>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</si>
  <si>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</si>
  <si>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</si>
  <si>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</si>
  <si>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</si>
  <si>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</si>
  <si>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</si>
  <si>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</si>
  <si>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</si>
  <si>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</si>
  <si>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</si>
  <si>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</si>
  <si>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</si>
  <si>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</si>
  <si>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</si>
  <si>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</si>
  <si>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</si>
  <si>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</si>
  <si>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</si>
  <si>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</si>
  <si>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</si>
  <si>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</si>
  <si>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</si>
  <si>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</si>
  <si>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</si>
  <si>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</si>
  <si>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</si>
  <si>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</si>
  <si>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</si>
  <si>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</si>
  <si>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</si>
  <si>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</si>
  <si>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</si>
  <si>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</si>
  <si>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</si>
  <si>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</si>
  <si>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</si>
  <si>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</si>
  <si>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</si>
  <si>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</si>
  <si>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</si>
  <si>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</si>
  <si>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</si>
  <si>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</si>
  <si>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</si>
  <si>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</si>
  <si>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</si>
  <si>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</si>
  <si>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</si>
  <si>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</si>
  <si>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</si>
  <si>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建設残土処分場事業特別会計</t>
  </si>
  <si>
    <t>▲ 0.94</t>
  </si>
  <si>
    <t>▲ 0.92</t>
  </si>
  <si>
    <t>▲ 0.91</t>
  </si>
  <si>
    <t>▲ 0.89</t>
  </si>
  <si>
    <t>▲ 0.41</t>
  </si>
  <si>
    <t>病院事業会計</t>
  </si>
  <si>
    <t>水道事業会計</t>
  </si>
  <si>
    <t>一般会計</t>
  </si>
  <si>
    <t>国民健康保険事業特別会計</t>
  </si>
  <si>
    <t>介護保険事業特別会計</t>
  </si>
  <si>
    <t>共通商品券発行事業特別会計</t>
  </si>
  <si>
    <t>介護サービス事業特別会計</t>
  </si>
  <si>
    <t>その他会計（赤字）</t>
  </si>
  <si>
    <t>その他会計（黒字）</t>
  </si>
  <si>
    <t>-</t>
    <phoneticPr fontId="2"/>
  </si>
  <si>
    <t>-</t>
    <phoneticPr fontId="2"/>
  </si>
  <si>
    <t>-</t>
    <phoneticPr fontId="2"/>
  </si>
  <si>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</si>
  <si>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</si>
  <si>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大川広域行政組合（ふるさと市町村圏基金）</t>
    <rPh sb="0" eb="2">
      <t>オオカワ</t>
    </rPh>
    <rPh sb="2" eb="4">
      <t>コウイキ</t>
    </rPh>
    <rPh sb="4" eb="6">
      <t>ギョウセイ</t>
    </rPh>
    <rPh sb="6" eb="8">
      <t>クミアイ</t>
    </rPh>
    <rPh sb="13" eb="16">
      <t>シチョウソン</t>
    </rPh>
    <rPh sb="16" eb="17">
      <t>ケン</t>
    </rPh>
    <rPh sb="17" eb="19">
      <t>キキン</t>
    </rPh>
    <phoneticPr fontId="2"/>
  </si>
  <si>
    <t>香川県東部清掃施設組合</t>
    <rPh sb="0" eb="3">
      <t>カガワケン</t>
    </rPh>
    <rPh sb="3" eb="5">
      <t>トウブ</t>
    </rPh>
    <rPh sb="5" eb="7">
      <t>セイソウ</t>
    </rPh>
    <rPh sb="7" eb="9">
      <t>シセツ</t>
    </rPh>
    <rPh sb="9" eb="11">
      <t>クミアイ</t>
    </rPh>
    <phoneticPr fontId="2"/>
  </si>
  <si>
    <t>さぬき市・三木町山林組合</t>
    <rPh sb="3" eb="4">
      <t>シ</t>
    </rPh>
    <rPh sb="5" eb="7">
      <t>ミキ</t>
    </rPh>
    <rPh sb="7" eb="8">
      <t>チョウ</t>
    </rPh>
    <rPh sb="8" eb="10">
      <t>サンリン</t>
    </rPh>
    <rPh sb="10" eb="12">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</si>
  <si>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</si>
  <si>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</si>
  <si>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</si>
  <si>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t>
    <phoneticPr fontId="2"/>
  </si>
  <si>
    <t>香川県市町総合事務組合</t>
    <rPh sb="0" eb="3">
      <t>カガワケン</t>
    </rPh>
    <rPh sb="3" eb="5">
      <t>シチョウ</t>
    </rPh>
    <rPh sb="5" eb="7">
      <t>ソウゴウ</t>
    </rPh>
    <rPh sb="7" eb="9">
      <t>ジム</t>
    </rPh>
    <rPh sb="9" eb="11">
      <t>クミアイ</t>
    </rPh>
    <phoneticPr fontId="2"/>
  </si>
  <si>
    <t>-</t>
    <phoneticPr fontId="2"/>
  </si>
  <si>
    <t>さぬき市土地開発公社</t>
    <rPh sb="3" eb="4">
      <t>シ</t>
    </rPh>
    <rPh sb="4" eb="6">
      <t>トチ</t>
    </rPh>
    <rPh sb="6" eb="8">
      <t>カイハツ</t>
    </rPh>
    <rPh sb="8" eb="10">
      <t>コウシャ</t>
    </rPh>
    <phoneticPr fontId="2"/>
  </si>
  <si>
    <t>香川県東部流通センター</t>
    <rPh sb="0" eb="3">
      <t>カガワケン</t>
    </rPh>
    <rPh sb="3" eb="5">
      <t>トウブ</t>
    </rPh>
    <rPh sb="5" eb="7">
      <t>リュウツウ</t>
    </rPh>
    <phoneticPr fontId="2"/>
  </si>
  <si>
    <t>さぬき市SA公社</t>
    <rPh sb="3" eb="4">
      <t>シ</t>
    </rPh>
    <rPh sb="6" eb="8">
      <t>コウシャ</t>
    </rPh>
    <phoneticPr fontId="2"/>
  </si>
  <si>
    <t>エレキテル尾崎財団</t>
    <rPh sb="5" eb="7">
      <t>オザキ</t>
    </rPh>
    <rPh sb="7" eb="9">
      <t>ザイダン</t>
    </rPh>
    <phoneticPr fontId="2"/>
  </si>
  <si>
    <t>志度町体育振興会</t>
    <rPh sb="0" eb="3">
      <t>シドチョウ</t>
    </rPh>
    <rPh sb="3" eb="5">
      <t>タイイク</t>
    </rPh>
    <rPh sb="5" eb="8">
      <t>シンコウカイ</t>
    </rPh>
    <phoneticPr fontId="2"/>
  </si>
  <si>
    <t>さぬき市文化振興財団</t>
    <rPh sb="3" eb="4">
      <t>シ</t>
    </rPh>
    <rPh sb="4" eb="6">
      <t>ブンカ</t>
    </rPh>
    <rPh sb="6" eb="8">
      <t>シンコウ</t>
    </rPh>
    <rPh sb="8" eb="10">
      <t>ザイダン</t>
    </rPh>
    <phoneticPr fontId="2"/>
  </si>
  <si>
    <t>-</t>
    <phoneticPr fontId="2"/>
  </si>
  <si>
    <t>-</t>
    <phoneticPr fontId="2"/>
  </si>
  <si>
    <t>-</t>
    <phoneticPr fontId="2"/>
  </si>
  <si>
    <t>-</t>
    <phoneticPr fontId="2"/>
  </si>
  <si>
    <t>-</t>
    <phoneticPr fontId="2"/>
  </si>
  <si>
    <t>三木・長尾葬斎組合</t>
    <rPh sb="0" eb="2">
      <t>ミキ</t>
    </rPh>
    <rPh sb="3" eb="5">
      <t>ナガオ</t>
    </rPh>
    <rPh sb="5" eb="6">
      <t>ソウ</t>
    </rPh>
    <rPh sb="6" eb="7">
      <t>ヒトシ</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</si>
</sst>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54819</c:v>
                </c:pt>
                <c:pt idx="1">
                  <c:v>72188</c:v>
                </c:pt>
                <c:pt idx="2">
                  <c:v>99482</c:v>
                </c:pt>
                <c:pt idx="3">
                  <c:v>69213</c:v>
                </c:pt>
                <c:pt idx="4">
                  <c:v>33160</c:v>
                </c:pt>
              </c:numCache>
            </c:numRef>
          </c:val>
          <c:smooth val="0"/>
        </c:ser>
        <c:dLbls>
          <c:showLegendKey val="0"/>
          <c:showVal val="0"/>
          <c:showCatName val="0"/>
          <c:showSerName val="0"/>
          <c:showPercent val="0"/>
          <c:showBubbleSize val="0"/>
        </c:dLbls>
        <c:marker val="1"/>
        <c:smooth val="0"/>
        <c:axId val="122847232"/>
        <c:axId val="122849152"/>
      </c:lineChart>
      <c:catAx>
        <c:axId val="122847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49152"/>
        <c:crosses val="autoZero"/>
        <c:auto val="1"/>
        <c:lblAlgn val="ctr"/>
        <c:lblOffset val="100"/>
        <c:tickLblSkip val="1"/>
        <c:tickMarkSkip val="1"/>
        <c:noMultiLvlLbl val="0"/>
      </c:catAx>
      <c:valAx>
        <c:axId val="122849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47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2.62</c:v>
                </c:pt>
                <c:pt idx="1">
                  <c:v>3.2</c:v>
                </c:pt>
                <c:pt idx="2">
                  <c:v>4.08</c:v>
                </c:pt>
                <c:pt idx="3">
                  <c:v>4.62</c:v>
                </c:pt>
                <c:pt idx="4">
                  <c:v>5.83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23.86</c:v>
                </c:pt>
                <c:pt idx="1">
                  <c:v>29.99</c:v>
                </c:pt>
                <c:pt idx="2">
                  <c:v>32.479999999999997</c:v>
                </c:pt>
                <c:pt idx="3">
                  <c:v>40.81</c:v>
                </c:pt>
                <c:pt idx="4">
                  <c:v>44.09</c:v>
                </c:pt>
              </c:numCache>
            </c:numRef>
          </c:val>
        </c:ser>
        <c:dLbls>
          <c:showLegendKey val="0"/>
          <c:showVal val="0"/>
          <c:showCatName val="0"/>
          <c:showSerName val="0"/>
          <c:showPercent val="0"/>
          <c:showBubbleSize val="0"/>
        </c:dLbls>
        <c:gapWidth val="250"/>
        <c:overlap val="100"/>
        <c:axId val="161127808"/>
        <c:axId val="161134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1.67</c:v>
                </c:pt>
                <c:pt idx="1">
                  <c:v>6.15</c:v>
                </c:pt>
                <c:pt idx="2">
                  <c:v>5.04</c:v>
                </c:pt>
                <c:pt idx="3">
                  <c:v>8.68</c:v>
                </c:pt>
                <c:pt idx="4">
                  <c:v>3.99</c:v>
                </c:pt>
              </c:numCache>
            </c:numRef>
          </c:val>
          <c:smooth val="0"/>
        </c:ser>
        <c:dLbls>
          <c:showLegendKey val="0"/>
          <c:showVal val="0"/>
          <c:showCatName val="0"/>
          <c:showSerName val="0"/>
          <c:showPercent val="0"/>
          <c:showBubbleSize val="0"/>
        </c:dLbls>
        <c:marker val="1"/>
        <c:smooth val="0"/>
        <c:axId val="161127808"/>
        <c:axId val="161134080"/>
      </c:lineChart>
      <c:catAx>
        <c:axId val="1611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134080"/>
        <c:crosses val="autoZero"/>
        <c:auto val="1"/>
        <c:lblAlgn val="ctr"/>
        <c:lblOffset val="100"/>
        <c:tickLblSkip val="1"/>
        <c:tickMarkSkip val="1"/>
        <c:noMultiLvlLbl val="0"/>
      </c:catAx>
      <c:valAx>
        <c:axId val="16113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2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0.05</c:v>
                </c:pt>
                <c:pt idx="4">
                  <c:v>#N/A</c:v>
                </c:pt>
                <c:pt idx="5">
                  <c:v>0.22</c:v>
                </c:pt>
                <c:pt idx="6">
                  <c:v>#N/A</c:v>
                </c:pt>
                <c:pt idx="7">
                  <c:v>0.04</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0.04</c:v>
                </c:pt>
                <c:pt idx="8">
                  <c:v>#N/A</c:v>
                </c:pt>
                <c:pt idx="9">
                  <c:v>7.0000000000000007E-2</c:v>
                </c:pt>
              </c:numCache>
            </c:numRef>
          </c:val>
        </c:ser>
        <c:ser>
          <c:idx val="3"/>
          <c:order val="3"/>
          <c:tx>
            <c:strRef>
              <c:f>データシート!$A$30</c:f>
              <c:strCache>
                <c:ptCount val="1"/>
                <c:pt idx="0">
                  <c:v>共通商品券発行事業特別会計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0.33</c:v>
                </c:pt>
                <c:pt idx="4">
                  <c:v>#N/A</c:v>
                </c:pt>
                <c:pt idx="5">
                  <c:v>0.16</c:v>
                </c:pt>
                <c:pt idx="6">
                  <c:v>#N/A</c:v>
                </c:pt>
                <c:pt idx="7">
                  <c:v>0.17</c:v>
                </c:pt>
                <c:pt idx="8">
                  <c:v>#N/A</c:v>
                </c:pt>
                <c:pt idx="9">
                  <c:v>0.23</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0.38</c:v>
                </c:pt>
                <c:pt idx="4">
                  <c:v>#N/A</c:v>
                </c:pt>
                <c:pt idx="5">
                  <c:v>0.15</c:v>
                </c:pt>
                <c:pt idx="6">
                  <c:v>#N/A</c:v>
                </c:pt>
                <c:pt idx="7">
                  <c:v>0.36</c:v>
                </c:pt>
                <c:pt idx="8">
                  <c:v>#N/A</c:v>
                </c:pt>
                <c:pt idx="9">
                  <c:v>0.56000000000000005</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0.84</c:v>
                </c:pt>
                <c:pt idx="2">
                  <c:v>#N/A</c:v>
                </c:pt>
                <c:pt idx="3">
                  <c:v>0.56999999999999995</c:v>
                </c:pt>
                <c:pt idx="4">
                  <c:v>#N/A</c:v>
                </c:pt>
                <c:pt idx="5">
                  <c:v>0.82</c:v>
                </c:pt>
                <c:pt idx="6">
                  <c:v>#N/A</c:v>
                </c:pt>
                <c:pt idx="7">
                  <c:v>0.67</c:v>
                </c:pt>
                <c:pt idx="8">
                  <c:v>#N/A</c:v>
                </c:pt>
                <c:pt idx="9">
                  <c:v>0.87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3.53</c:v>
                </c:pt>
                <c:pt idx="2">
                  <c:v>#N/A</c:v>
                </c:pt>
                <c:pt idx="3">
                  <c:v>3.79</c:v>
                </c:pt>
                <c:pt idx="4">
                  <c:v>#N/A</c:v>
                </c:pt>
                <c:pt idx="5">
                  <c:v>4.82</c:v>
                </c:pt>
                <c:pt idx="6">
                  <c:v>#N/A</c:v>
                </c:pt>
                <c:pt idx="7">
                  <c:v>5.34</c:v>
                </c:pt>
                <c:pt idx="8">
                  <c:v>#N/A</c:v>
                </c:pt>
                <c:pt idx="9">
                  <c:v>6.01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5.46</c:v>
                </c:pt>
                <c:pt idx="2">
                  <c:v>#N/A</c:v>
                </c:pt>
                <c:pt idx="3">
                  <c:v>6</c:v>
                </c:pt>
                <c:pt idx="4">
                  <c:v>#N/A</c:v>
                </c:pt>
                <c:pt idx="5">
                  <c:v>5.37</c:v>
                </c:pt>
                <c:pt idx="6">
                  <c:v>#N/A</c:v>
                </c:pt>
                <c:pt idx="7">
                  <c:v>6.3</c:v>
                </c:pt>
                <c:pt idx="8">
                  <c:v>#N/A</c:v>
                </c:pt>
                <c:pt idx="9">
                  <c:v>6.78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6.99</c:v>
                </c:pt>
                <c:pt idx="2">
                  <c:v>#N/A</c:v>
                </c:pt>
                <c:pt idx="3">
                  <c:v>8.51</c:v>
                </c:pt>
                <c:pt idx="4">
                  <c:v>#N/A</c:v>
                </c:pt>
                <c:pt idx="5">
                  <c:v>8.07</c:v>
                </c:pt>
                <c:pt idx="6">
                  <c:v>#N/A</c:v>
                </c:pt>
                <c:pt idx="7">
                  <c:v>8</c:v>
                </c:pt>
                <c:pt idx="8">
                  <c:v>#N/A</c:v>
                </c:pt>
                <c:pt idx="9">
                  <c:v>6.97</c:v>
                </c:pt>
              </c:numCache>
            </c:numRef>
          </c:val>
        </c:ser>
        <c:ser>
          <c:idx val="9"/>
          <c:order val="9"/>
          <c:tx>
            <c:strRef>
              <c:f>データシート!$A$36</c:f>
              <c:strCache>
                <c:ptCount val="1"/>
                <c:pt idx="0">
                  <c:v>建設残土処分場事業特別会計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0.94</c:v>
                </c:pt>
                <c:pt idx="1">
                  <c:v>#N/A</c:v>
                </c:pt>
                <c:pt idx="2">
                  <c:v>0.92</c:v>
                </c:pt>
                <c:pt idx="3">
                  <c:v>#N/A</c:v>
                </c:pt>
                <c:pt idx="4">
                  <c:v>0.91</c:v>
                </c:pt>
                <c:pt idx="5">
                  <c:v>#N/A</c:v>
                </c:pt>
                <c:pt idx="6">
                  <c:v>0.89</c:v>
                </c:pt>
                <c:pt idx="7">
                  <c:v>#N/A</c:v>
                </c:pt>
                <c:pt idx="8">
                  <c:v>0.41</c:v>
                </c:pt>
                <c:pt idx="9">
                  <c:v>#N/A</c:v>
                </c:pt>
              </c:numCache>
            </c:numRef>
          </c:val>
        </c:ser>
        <c:dLbls>
          <c:showLegendKey val="0"/>
          <c:showVal val="0"/>
          <c:showCatName val="0"/>
          <c:showSerName val="0"/>
          <c:showPercent val="0"/>
          <c:showBubbleSize val="0"/>
        </c:dLbls>
        <c:gapWidth val="150"/>
        <c:overlap val="100"/>
        <c:axId val="161317632"/>
        <c:axId val="161319168"/>
      </c:barChart>
      <c:catAx>
        <c:axId val="1613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319168"/>
        <c:crosses val="autoZero"/>
        <c:auto val="1"/>
        <c:lblAlgn val="ctr"/>
        <c:lblOffset val="100"/>
        <c:tickLblSkip val="1"/>
        <c:tickMarkSkip val="1"/>
        <c:noMultiLvlLbl val="0"/>
      </c:catAx>
      <c:valAx>
        <c:axId val="16131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1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3336</c:v>
                </c:pt>
                <c:pt idx="5">
                  <c:v>3241</c:v>
                </c:pt>
                <c:pt idx="8">
                  <c:v>3322</c:v>
                </c:pt>
                <c:pt idx="11">
                  <c:v>3538</c:v>
                </c:pt>
                <c:pt idx="14">
                  <c:v>3468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c:v>
                </c:pt>
                <c:pt idx="3">
                  <c:v>17</c:v>
                </c:pt>
                <c:pt idx="6">
                  <c:v>7</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741</c:v>
                </c:pt>
                <c:pt idx="3">
                  <c:v>365</c:v>
                </c:pt>
                <c:pt idx="6">
                  <c:v>341</c:v>
                </c:pt>
                <c:pt idx="9">
                  <c:v>265</c:v>
                </c:pt>
                <c:pt idx="12">
                  <c:v>231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1203</c:v>
                </c:pt>
                <c:pt idx="3">
                  <c:v>1162</c:v>
                </c:pt>
                <c:pt idx="6">
                  <c:v>1342</c:v>
                </c:pt>
                <c:pt idx="9">
                  <c:v>1353</c:v>
                </c:pt>
                <c:pt idx="12">
                  <c:v>1410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3801</c:v>
                </c:pt>
                <c:pt idx="3">
                  <c:v>3804</c:v>
                </c:pt>
                <c:pt idx="6">
                  <c:v>3602</c:v>
                </c:pt>
                <c:pt idx="9">
                  <c:v>3626</c:v>
                </c:pt>
                <c:pt idx="12">
                  <c:v>3363</c:v>
                </c:pt>
              </c:numCache>
            </c:numRef>
          </c:val>
        </c:ser>
        <c:dLbls>
          <c:showLegendKey val="0"/>
          <c:showVal val="0"/>
          <c:showCatName val="0"/>
          <c:showSerName val="0"/>
          <c:showPercent val="0"/>
          <c:showBubbleSize val="0"/>
        </c:dLbls>
        <c:gapWidth val="100"/>
        <c:overlap val="100"/>
        <c:axId val="123674624"/>
        <c:axId val="12367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2428</c:v>
                </c:pt>
                <c:pt idx="2">
                  <c:v>#N/A</c:v>
                </c:pt>
                <c:pt idx="3">
                  <c:v>#N/A</c:v>
                </c:pt>
                <c:pt idx="4">
                  <c:v>2107</c:v>
                </c:pt>
                <c:pt idx="5">
                  <c:v>#N/A</c:v>
                </c:pt>
                <c:pt idx="6">
                  <c:v>#N/A</c:v>
                </c:pt>
                <c:pt idx="7">
                  <c:v>1970</c:v>
                </c:pt>
                <c:pt idx="8">
                  <c:v>#N/A</c:v>
                </c:pt>
                <c:pt idx="9">
                  <c:v>#N/A</c:v>
                </c:pt>
                <c:pt idx="10">
                  <c:v>1711</c:v>
                </c:pt>
                <c:pt idx="11">
                  <c:v>#N/A</c:v>
                </c:pt>
                <c:pt idx="12">
                  <c:v>#N/A</c:v>
                </c:pt>
                <c:pt idx="13">
                  <c:v>1541</c:v>
                </c:pt>
                <c:pt idx="14">
                  <c:v>#N/A</c:v>
                </c:pt>
              </c:numCache>
            </c:numRef>
          </c:val>
          <c:smooth val="0"/>
        </c:ser>
        <c:dLbls>
          <c:showLegendKey val="0"/>
          <c:showVal val="0"/>
          <c:showCatName val="0"/>
          <c:showSerName val="0"/>
          <c:showPercent val="0"/>
          <c:showBubbleSize val="0"/>
        </c:dLbls>
        <c:marker val="1"/>
        <c:smooth val="0"/>
        <c:axId val="123674624"/>
        <c:axId val="123676544"/>
      </c:lineChart>
      <c:catAx>
        <c:axId val="1236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676544"/>
        <c:crosses val="autoZero"/>
        <c:auto val="1"/>
        <c:lblAlgn val="ctr"/>
        <c:lblOffset val="100"/>
        <c:tickLblSkip val="1"/>
        <c:tickMarkSkip val="1"/>
        <c:noMultiLvlLbl val="0"/>
      </c:catAx>
      <c:valAx>
        <c:axId val="12367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7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29950</c:v>
                </c:pt>
                <c:pt idx="5">
                  <c:v>30742</c:v>
                </c:pt>
                <c:pt idx="8">
                  <c:v>31414</c:v>
                </c:pt>
                <c:pt idx="11">
                  <c:v>31381</c:v>
                </c:pt>
                <c:pt idx="14">
                  <c:v>30965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928</c:v>
                </c:pt>
                <c:pt idx="5">
                  <c:v>831</c:v>
                </c:pt>
                <c:pt idx="8">
                  <c:v>824</c:v>
                </c:pt>
                <c:pt idx="11">
                  <c:v>750</c:v>
                </c:pt>
                <c:pt idx="14">
                  <c:v>625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9072</c:v>
                </c:pt>
                <c:pt idx="5">
                  <c:v>10359</c:v>
                </c:pt>
                <c:pt idx="8">
                  <c:v>11123</c:v>
                </c:pt>
                <c:pt idx="11">
                  <c:v>12185</c:v>
                </c:pt>
                <c:pt idx="14">
                  <c:v>12938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21</c:v>
                </c:pt>
                <c:pt idx="3">
                  <c:v>14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3485</c:v>
                </c:pt>
                <c:pt idx="3">
                  <c:v>3252</c:v>
                </c:pt>
                <c:pt idx="6">
                  <c:v>2948</c:v>
                </c:pt>
                <c:pt idx="9">
                  <c:v>2638</c:v>
                </c:pt>
                <c:pt idx="12">
                  <c:v>2543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1412</c:v>
                </c:pt>
                <c:pt idx="3">
                  <c:v>1080</c:v>
                </c:pt>
                <c:pt idx="6">
                  <c:v>747</c:v>
                </c:pt>
                <c:pt idx="9">
                  <c:v>584</c:v>
                </c:pt>
                <c:pt idx="12">
                  <c:v>767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15079</c:v>
                </c:pt>
                <c:pt idx="3">
                  <c:v>14890</c:v>
                </c:pt>
                <c:pt idx="6">
                  <c:v>14432</c:v>
                </c:pt>
                <c:pt idx="9">
                  <c:v>13686</c:v>
                </c:pt>
                <c:pt idx="12">
                  <c:v>12976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2132</c:v>
                </c:pt>
                <c:pt idx="3">
                  <c:v>2116</c:v>
                </c:pt>
                <c:pt idx="6">
                  <c:v>798</c:v>
                </c:pt>
                <c:pt idx="9">
                  <c:v>789</c:v>
                </c:pt>
                <c:pt idx="12">
                  <c:v>700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25677</c:v>
                </c:pt>
                <c:pt idx="3">
                  <c:v>25575</c:v>
                </c:pt>
                <c:pt idx="6">
                  <c:v>25758</c:v>
                </c:pt>
                <c:pt idx="9">
                  <c:v>25232</c:v>
                </c:pt>
                <c:pt idx="12">
                  <c:v>24367</c:v>
                </c:pt>
              </c:numCache>
            </c:numRef>
          </c:val>
        </c:ser>
        <c:dLbls>
          <c:showLegendKey val="0"/>
          <c:showVal val="0"/>
          <c:showCatName val="0"/>
          <c:showSerName val="0"/>
          <c:showPercent val="0"/>
          <c:showBubbleSize val="0"/>
        </c:dLbls>
        <c:gapWidth val="100"/>
        <c:overlap val="100"/>
        <c:axId val="169670144"/>
        <c:axId val="169672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7856</c:v>
                </c:pt>
                <c:pt idx="2">
                  <c:v>#N/A</c:v>
                </c:pt>
                <c:pt idx="3">
                  <c:v>#N/A</c:v>
                </c:pt>
                <c:pt idx="4">
                  <c:v>4995</c:v>
                </c:pt>
                <c:pt idx="5">
                  <c:v>#N/A</c:v>
                </c:pt>
                <c:pt idx="6">
                  <c:v>#N/A</c:v>
                </c:pt>
                <c:pt idx="7">
                  <c:v>1323</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9670144"/>
        <c:axId val="169672064"/>
      </c:lineChart>
      <c:catAx>
        <c:axId val="16967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672064"/>
        <c:crosses val="autoZero"/>
        <c:auto val="1"/>
        <c:lblAlgn val="ctr"/>
        <c:lblOffset val="100"/>
        <c:tickLblSkip val="1"/>
        <c:tickMarkSkip val="1"/>
        <c:noMultiLvlLbl val="0"/>
      </c:catAx>
      <c:valAx>
        <c:axId val="16967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67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合併以前から道路や学校等の社会資本整備に積極的に取り組んできたことで公債費負担が大きい状況にあるが、合併以後は交付税算入の大きい合併特例債の活用により比率は改善基調にある。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また、新規借入時の据置期間を短縮しており、長期的に公債費の抑制を目指している。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新規地方債借入の抑制及び既存地方債の繰上償還の実施や、平成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月に下水道使用料を改定等によって比率改善に努めている。さらに、定員適正化計画に基づく職員数削減により退職手当負担は減少傾向にある。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今後も同様の取組みを継続し、財政健全化に努める。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50,965
50,605
158.63
26,101,252
25,049,333
925,840
15,885,722
24,367,377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法人市民税の増収及び消費税増税に伴う地方消費税交付金の増加によって前年度比＋</a:t>
          </a:r>
          <a:r>
            <a:rPr kumimoji="1" lang="en-US" altLang="ja-JP" sz="1300">
              <a:latin typeface="ＭＳ Ｐゴシック"/>
            </a:rPr>
            <a:t>0.01</a:t>
          </a:r>
          <a:r>
            <a:rPr kumimoji="1" lang="ja-JP" altLang="en-US" sz="1300">
              <a:latin typeface="ＭＳ Ｐゴシック"/>
            </a:rPr>
            <a:t>ポイント改善された。しかし、本市の税収基盤が弱いため類似団体平均との比較において</a:t>
          </a:r>
          <a:r>
            <a:rPr kumimoji="1" lang="en-US" altLang="ja-JP" sz="1300">
              <a:latin typeface="ＭＳ Ｐゴシック"/>
            </a:rPr>
            <a:t>0.31</a:t>
          </a:r>
          <a:r>
            <a:rPr kumimoji="1" lang="ja-JP" altLang="en-US" sz="1300">
              <a:latin typeface="ＭＳ Ｐゴシック"/>
            </a:rPr>
            <a:t>ポイント下回っている。</a:t>
          </a:r>
        </a:p>
        <a:p>
          <a:r>
            <a:rPr kumimoji="1" lang="ja-JP" altLang="en-US" sz="1300">
              <a:latin typeface="ＭＳ Ｐゴシック"/>
            </a:rPr>
            <a:t>　今後は、企業誘致を含めた商工業振興や未収金徴収体制の強化により歳入確保に努める。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53975</xdr:rowOff>
    </xdr:to>
    <xdr:cxnSp macro="">
      <xdr:nvCxnSpPr>
        <xdr:cNvPr id="68" name="直線コネクタ 67"/>
        <xdr:cNvCxnSpPr/>
      </xdr:nvCxnSpPr>
      <xdr:spPr>
        <a:xfrm flipV="1">
          <a:off x="4114800" y="77491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53975</xdr:rowOff>
    </xdr:from>
    <xdr:to>
      <xdr:col>6</xdr:col>
      <xdr:colOff>0</xdr:colOff>
      <xdr:row>45</xdr:row>
      <xdr:rowOff>74083</xdr:rowOff>
    </xdr:to>
    <xdr:cxnSp macro="">
      <xdr:nvCxnSpPr>
        <xdr:cNvPr id="71" name="直線コネクタ 70"/>
        <xdr:cNvCxnSpPr/>
      </xdr:nvCxnSpPr>
      <xdr:spPr>
        <a:xfrm flipV="1">
          <a:off x="3225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74083</xdr:rowOff>
    </xdr:from>
    <xdr:to>
      <xdr:col>4</xdr:col>
      <xdr:colOff>482600</xdr:colOff>
      <xdr:row>45</xdr:row>
      <xdr:rowOff>74083</xdr:rowOff>
    </xdr:to>
    <xdr:cxnSp macro="">
      <xdr:nvCxnSpPr>
        <xdr:cNvPr id="74" name="直線コネクタ 73"/>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74083</xdr:rowOff>
    </xdr:to>
    <xdr:cxnSp macro="">
      <xdr:nvCxnSpPr>
        <xdr:cNvPr id="77" name="直線コネクタ 76"/>
        <xdr:cNvCxnSpPr/>
      </xdr:nvCxnSpPr>
      <xdr:spPr>
        <a:xfrm>
          <a:off x="1447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7" name="円/楕円 86"/>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8"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3175</xdr:rowOff>
    </xdr:from>
    <xdr:to>
      <xdr:col>6</xdr:col>
      <xdr:colOff>50800</xdr:colOff>
      <xdr:row>45</xdr:row>
      <xdr:rowOff>104775</xdr:rowOff>
    </xdr:to>
    <xdr:sp macro="" textlink="">
      <xdr:nvSpPr>
        <xdr:cNvPr id="89" name="円/楕円 88"/>
        <xdr:cNvSpPr/>
      </xdr:nvSpPr>
      <xdr:spPr>
        <a:xfrm>
          <a:off x="4064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89552</xdr:rowOff>
    </xdr:from>
    <xdr:ext cx="736600" cy="259045"/>
    <xdr:sp macro="" textlink="">
      <xdr:nvSpPr>
        <xdr:cNvPr id="90" name="テキスト ボックス 89"/>
        <xdr:cNvSpPr txBox="1"/>
      </xdr:nvSpPr>
      <xdr:spPr>
        <a:xfrm>
          <a:off x="3733800" y="780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91" name="円/楕円 90"/>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92" name="テキスト ボックス 91"/>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3" name="円/楕円 92"/>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4" name="テキスト ボックス 93"/>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5" name="円/楕円 94"/>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6" name="テキスト ボックス 95"/>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分母となる経常一般財源については、地方消費税交付金が前年度比＋</a:t>
          </a:r>
          <a:r>
            <a:rPr kumimoji="1" lang="en-US" altLang="ja-JP" sz="1300">
              <a:latin typeface="ＭＳ Ｐゴシック"/>
            </a:rPr>
            <a:t>4</a:t>
          </a:r>
          <a:r>
            <a:rPr kumimoji="1" lang="ja-JP" altLang="en-US" sz="1300">
              <a:latin typeface="ＭＳ Ｐゴシック"/>
            </a:rPr>
            <a:t>億円となった一方で、普通交付税が合併算定替の縮減により前年度比▲</a:t>
          </a:r>
          <a:r>
            <a:rPr kumimoji="1" lang="en-US" altLang="ja-JP" sz="1300">
              <a:latin typeface="ＭＳ Ｐゴシック"/>
            </a:rPr>
            <a:t>7</a:t>
          </a:r>
          <a:r>
            <a:rPr kumimoji="1" lang="ja-JP" altLang="en-US" sz="1300">
              <a:latin typeface="ＭＳ Ｐゴシック"/>
            </a:rPr>
            <a:t>億円となり全体で</a:t>
          </a:r>
          <a:r>
            <a:rPr kumimoji="1" lang="en-US" altLang="ja-JP" sz="1300">
              <a:latin typeface="ＭＳ Ｐゴシック"/>
            </a:rPr>
            <a:t>3</a:t>
          </a:r>
          <a:r>
            <a:rPr kumimoji="1" lang="ja-JP" altLang="en-US" sz="1300">
              <a:latin typeface="ＭＳ Ｐゴシック"/>
            </a:rPr>
            <a:t>億円減少した。分子となる経常支出については、公債費が前年度比▲</a:t>
          </a:r>
          <a:r>
            <a:rPr kumimoji="1" lang="en-US" altLang="ja-JP" sz="1300">
              <a:latin typeface="ＭＳ Ｐゴシック"/>
            </a:rPr>
            <a:t>2</a:t>
          </a:r>
          <a:r>
            <a:rPr kumimoji="1" lang="ja-JP" altLang="en-US" sz="1300">
              <a:latin typeface="ＭＳ Ｐゴシック"/>
            </a:rPr>
            <a:t>億円となったが、その他の経費が増加したため全体では</a:t>
          </a:r>
          <a:r>
            <a:rPr kumimoji="1" lang="en-US" altLang="ja-JP" sz="1300">
              <a:latin typeface="ＭＳ Ｐゴシック"/>
            </a:rPr>
            <a:t>1</a:t>
          </a:r>
          <a:r>
            <a:rPr kumimoji="1" lang="ja-JP" altLang="en-US" sz="1300">
              <a:latin typeface="ＭＳ Ｐゴシック"/>
            </a:rPr>
            <a:t>億円の減少にとどまり、比率は</a:t>
          </a:r>
          <a:r>
            <a:rPr kumimoji="1" lang="en-US" altLang="ja-JP" sz="1300">
              <a:latin typeface="ＭＳ Ｐゴシック"/>
            </a:rPr>
            <a:t>1.5</a:t>
          </a:r>
          <a:r>
            <a:rPr kumimoji="1" lang="ja-JP" altLang="en-US" sz="1300">
              <a:latin typeface="ＭＳ Ｐゴシック"/>
            </a:rPr>
            <a:t>ポイント悪化した。</a:t>
          </a:r>
        </a:p>
        <a:p>
          <a:r>
            <a:rPr kumimoji="1" lang="ja-JP" altLang="en-US" sz="1300">
              <a:latin typeface="ＭＳ Ｐゴシック"/>
            </a:rPr>
            <a:t>　平成</a:t>
          </a:r>
          <a:r>
            <a:rPr kumimoji="1" lang="en-US" altLang="ja-JP" sz="1300">
              <a:latin typeface="ＭＳ Ｐゴシック"/>
            </a:rPr>
            <a:t>30</a:t>
          </a:r>
          <a:r>
            <a:rPr kumimoji="1" lang="ja-JP" altLang="en-US" sz="1300">
              <a:latin typeface="ＭＳ Ｐゴシック"/>
            </a:rPr>
            <a:t>年度までは普通交付税の合併算定替縮減により経常一般財源が減少し続けるため比率はさらに悪化する見通しだが、公共施設の再整備や行政改革の継続によって将来の経常経費を抑制する。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119126</xdr:rowOff>
    </xdr:from>
    <xdr:to>
      <xdr:col>7</xdr:col>
      <xdr:colOff>152400</xdr:colOff>
      <xdr:row>64</xdr:row>
      <xdr:rowOff>20066</xdr:rowOff>
    </xdr:to>
    <xdr:cxnSp macro="">
      <xdr:nvCxnSpPr>
        <xdr:cNvPr id="129" name="直線コネクタ 128"/>
        <xdr:cNvCxnSpPr/>
      </xdr:nvCxnSpPr>
      <xdr:spPr>
        <a:xfrm>
          <a:off x="4114800" y="1092047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94996</xdr:rowOff>
    </xdr:from>
    <xdr:to>
      <xdr:col>6</xdr:col>
      <xdr:colOff>0</xdr:colOff>
      <xdr:row>63</xdr:row>
      <xdr:rowOff>119126</xdr:rowOff>
    </xdr:to>
    <xdr:cxnSp macro="">
      <xdr:nvCxnSpPr>
        <xdr:cNvPr id="132" name="直線コネクタ 131"/>
        <xdr:cNvCxnSpPr/>
      </xdr:nvCxnSpPr>
      <xdr:spPr>
        <a:xfrm>
          <a:off x="3225800" y="1089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94996</xdr:rowOff>
    </xdr:from>
    <xdr:to>
      <xdr:col>4</xdr:col>
      <xdr:colOff>482600</xdr:colOff>
      <xdr:row>63</xdr:row>
      <xdr:rowOff>94996</xdr:rowOff>
    </xdr:to>
    <xdr:cxnSp macro="">
      <xdr:nvCxnSpPr>
        <xdr:cNvPr id="135" name="直線コネクタ 134"/>
        <xdr:cNvCxnSpPr/>
      </xdr:nvCxnSpPr>
      <xdr:spPr>
        <a:xfrm>
          <a:off x="2336800" y="10896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56388</xdr:rowOff>
    </xdr:from>
    <xdr:to>
      <xdr:col>3</xdr:col>
      <xdr:colOff>279400</xdr:colOff>
      <xdr:row>63</xdr:row>
      <xdr:rowOff>94996</xdr:rowOff>
    </xdr:to>
    <xdr:cxnSp macro="">
      <xdr:nvCxnSpPr>
        <xdr:cNvPr id="138" name="直線コネクタ 137"/>
        <xdr:cNvCxnSpPr/>
      </xdr:nvCxnSpPr>
      <xdr:spPr>
        <a:xfrm>
          <a:off x="1447800" y="108577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140716</xdr:rowOff>
    </xdr:from>
    <xdr:to>
      <xdr:col>7</xdr:col>
      <xdr:colOff>203200</xdr:colOff>
      <xdr:row>64</xdr:row>
      <xdr:rowOff>70866</xdr:rowOff>
    </xdr:to>
    <xdr:sp macro="" textlink="">
      <xdr:nvSpPr>
        <xdr:cNvPr id="148" name="円/楕円 147"/>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112793</xdr:rowOff>
    </xdr:from>
    <xdr:ext cx="762000" cy="259045"/>
    <xdr:sp macro="" textlink="">
      <xdr:nvSpPr>
        <xdr:cNvPr id="149"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68326</xdr:rowOff>
    </xdr:from>
    <xdr:to>
      <xdr:col>6</xdr:col>
      <xdr:colOff>50800</xdr:colOff>
      <xdr:row>63</xdr:row>
      <xdr:rowOff>169926</xdr:rowOff>
    </xdr:to>
    <xdr:sp macro="" textlink="">
      <xdr:nvSpPr>
        <xdr:cNvPr id="150" name="円/楕円 149"/>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8653</xdr:rowOff>
    </xdr:from>
    <xdr:ext cx="736600" cy="259045"/>
    <xdr:sp macro="" textlink="">
      <xdr:nvSpPr>
        <xdr:cNvPr id="151" name="テキスト ボックス 150"/>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44196</xdr:rowOff>
    </xdr:from>
    <xdr:to>
      <xdr:col>4</xdr:col>
      <xdr:colOff>533400</xdr:colOff>
      <xdr:row>63</xdr:row>
      <xdr:rowOff>145796</xdr:rowOff>
    </xdr:to>
    <xdr:sp macro="" textlink="">
      <xdr:nvSpPr>
        <xdr:cNvPr id="152" name="円/楕円 151"/>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155973</xdr:rowOff>
    </xdr:from>
    <xdr:ext cx="762000" cy="259045"/>
    <xdr:sp macro="" textlink="">
      <xdr:nvSpPr>
        <xdr:cNvPr id="153" name="テキスト ボックス 152"/>
        <xdr:cNvSpPr txBox="1"/>
      </xdr:nvSpPr>
      <xdr:spPr>
        <a:xfrm>
          <a:off x="2844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44196</xdr:rowOff>
    </xdr:from>
    <xdr:to>
      <xdr:col>3</xdr:col>
      <xdr:colOff>330200</xdr:colOff>
      <xdr:row>63</xdr:row>
      <xdr:rowOff>145796</xdr:rowOff>
    </xdr:to>
    <xdr:sp macro="" textlink="">
      <xdr:nvSpPr>
        <xdr:cNvPr id="154" name="円/楕円 153"/>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155973</xdr:rowOff>
    </xdr:from>
    <xdr:ext cx="762000" cy="259045"/>
    <xdr:sp macro="" textlink="">
      <xdr:nvSpPr>
        <xdr:cNvPr id="155" name="テキスト ボックス 154"/>
        <xdr:cNvSpPr txBox="1"/>
      </xdr:nvSpPr>
      <xdr:spPr>
        <a:xfrm>
          <a:off x="1955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5588</xdr:rowOff>
    </xdr:from>
    <xdr:to>
      <xdr:col>2</xdr:col>
      <xdr:colOff>127000</xdr:colOff>
      <xdr:row>63</xdr:row>
      <xdr:rowOff>107188</xdr:rowOff>
    </xdr:to>
    <xdr:sp macro="" textlink="">
      <xdr:nvSpPr>
        <xdr:cNvPr id="156" name="円/楕円 155"/>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117365</xdr:rowOff>
    </xdr:from>
    <xdr:ext cx="762000" cy="259045"/>
    <xdr:sp macro="" textlink="">
      <xdr:nvSpPr>
        <xdr:cNvPr id="157" name="テキスト ボックス 156"/>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[114,165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職員削減により人件費は減少したが、施設の老朽化による維持補修費及び物件費が増加し、決算額全体で</a:t>
          </a:r>
          <a:r>
            <a:rPr kumimoji="1" lang="en-US" altLang="ja-JP" sz="1300">
              <a:latin typeface="ＭＳ Ｐゴシック"/>
            </a:rPr>
            <a:t>70</a:t>
          </a:r>
          <a:r>
            <a:rPr kumimoji="1" lang="ja-JP" altLang="en-US" sz="1300">
              <a:latin typeface="ＭＳ Ｐゴシック"/>
            </a:rPr>
            <a:t>百万円増加した。また、人口も</a:t>
          </a:r>
          <a:r>
            <a:rPr kumimoji="1" lang="en-US" altLang="ja-JP" sz="1300">
              <a:latin typeface="ＭＳ Ｐゴシック"/>
            </a:rPr>
            <a:t>50,965</a:t>
          </a:r>
          <a:r>
            <a:rPr kumimoji="1" lang="ja-JP" altLang="en-US" sz="1300">
              <a:latin typeface="ＭＳ Ｐゴシック"/>
            </a:rPr>
            <a:t>人と前年比▲</a:t>
          </a:r>
          <a:r>
            <a:rPr kumimoji="1" lang="en-US" altLang="ja-JP" sz="1300">
              <a:latin typeface="ＭＳ Ｐゴシック"/>
            </a:rPr>
            <a:t>561</a:t>
          </a:r>
          <a:r>
            <a:rPr kumimoji="1" lang="ja-JP" altLang="en-US" sz="1300">
              <a:latin typeface="ＭＳ Ｐゴシック"/>
            </a:rPr>
            <a:t>人だったため、一人当たりの決算額は大きく増加した。</a:t>
          </a:r>
        </a:p>
        <a:p>
          <a:r>
            <a:rPr kumimoji="1" lang="ja-JP" altLang="en-US" sz="1300">
              <a:latin typeface="ＭＳ Ｐゴシック"/>
            </a:rPr>
            <a:t>　今後は、職員数の適正化に引き続き努めるとともに、公共施設を集約化し将来の施設管理経費を抑制する。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56600</xdr:rowOff>
    </xdr:from>
    <xdr:to>
      <xdr:col>7</xdr:col>
      <xdr:colOff>152400</xdr:colOff>
      <xdr:row>83</xdr:row>
      <xdr:rowOff>101722</xdr:rowOff>
    </xdr:to>
    <xdr:cxnSp macro="">
      <xdr:nvCxnSpPr>
        <xdr:cNvPr id="194" name="直線コネクタ 193"/>
        <xdr:cNvCxnSpPr/>
      </xdr:nvCxnSpPr>
      <xdr:spPr>
        <a:xfrm>
          <a:off x="4114800" y="14286950"/>
          <a:ext cx="838200" cy="4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40225</xdr:rowOff>
    </xdr:from>
    <xdr:to>
      <xdr:col>6</xdr:col>
      <xdr:colOff>0</xdr:colOff>
      <xdr:row>83</xdr:row>
      <xdr:rowOff>56600</xdr:rowOff>
    </xdr:to>
    <xdr:cxnSp macro="">
      <xdr:nvCxnSpPr>
        <xdr:cNvPr id="197" name="直線コネクタ 196"/>
        <xdr:cNvCxnSpPr/>
      </xdr:nvCxnSpPr>
      <xdr:spPr>
        <a:xfrm>
          <a:off x="3225800" y="14270575"/>
          <a:ext cx="889000" cy="1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32004</xdr:rowOff>
    </xdr:from>
    <xdr:to>
      <xdr:col>4</xdr:col>
      <xdr:colOff>482600</xdr:colOff>
      <xdr:row>83</xdr:row>
      <xdr:rowOff>40225</xdr:rowOff>
    </xdr:to>
    <xdr:cxnSp macro="">
      <xdr:nvCxnSpPr>
        <xdr:cNvPr id="200" name="直線コネクタ 199"/>
        <xdr:cNvCxnSpPr/>
      </xdr:nvCxnSpPr>
      <xdr:spPr>
        <a:xfrm>
          <a:off x="2336800" y="14262354"/>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32004</xdr:rowOff>
    </xdr:from>
    <xdr:to>
      <xdr:col>3</xdr:col>
      <xdr:colOff>279400</xdr:colOff>
      <xdr:row>83</xdr:row>
      <xdr:rowOff>128541</xdr:rowOff>
    </xdr:to>
    <xdr:cxnSp macro="">
      <xdr:nvCxnSpPr>
        <xdr:cNvPr id="203" name="直線コネクタ 202"/>
        <xdr:cNvCxnSpPr/>
      </xdr:nvCxnSpPr>
      <xdr:spPr>
        <a:xfrm flipV="1">
          <a:off x="1447800" y="14262354"/>
          <a:ext cx="889000" cy="9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50922</xdr:rowOff>
    </xdr:from>
    <xdr:to>
      <xdr:col>7</xdr:col>
      <xdr:colOff>203200</xdr:colOff>
      <xdr:row>83</xdr:row>
      <xdr:rowOff>152522</xdr:rowOff>
    </xdr:to>
    <xdr:sp macro="" textlink="">
      <xdr:nvSpPr>
        <xdr:cNvPr id="213" name="円/楕円 212"/>
        <xdr:cNvSpPr/>
      </xdr:nvSpPr>
      <xdr:spPr>
        <a:xfrm>
          <a:off x="4902200" y="142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67449</xdr:rowOff>
    </xdr:from>
    <xdr:ext cx="762000" cy="259045"/>
    <xdr:sp macro="" textlink="">
      <xdr:nvSpPr>
        <xdr:cNvPr id="214" name="人件費・物件費等の状況該当値テキスト"/>
        <xdr:cNvSpPr txBox="1"/>
      </xdr:nvSpPr>
      <xdr:spPr>
        <a:xfrm>
          <a:off x="5041900" y="1412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114,165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5800</xdr:rowOff>
    </xdr:from>
    <xdr:to>
      <xdr:col>6</xdr:col>
      <xdr:colOff>50800</xdr:colOff>
      <xdr:row>83</xdr:row>
      <xdr:rowOff>107400</xdr:rowOff>
    </xdr:to>
    <xdr:sp macro="" textlink="">
      <xdr:nvSpPr>
        <xdr:cNvPr id="215" name="円/楕円 214"/>
        <xdr:cNvSpPr/>
      </xdr:nvSpPr>
      <xdr:spPr>
        <a:xfrm>
          <a:off x="4064000" y="14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117577</xdr:rowOff>
    </xdr:from>
    <xdr:ext cx="736600" cy="259045"/>
    <xdr:sp macro="" textlink="">
      <xdr:nvSpPr>
        <xdr:cNvPr id="216" name="テキスト ボックス 215"/>
        <xdr:cNvSpPr txBox="1"/>
      </xdr:nvSpPr>
      <xdr:spPr>
        <a:xfrm>
          <a:off x="3733800" y="1400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111,547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160875</xdr:rowOff>
    </xdr:from>
    <xdr:to>
      <xdr:col>4</xdr:col>
      <xdr:colOff>533400</xdr:colOff>
      <xdr:row>83</xdr:row>
      <xdr:rowOff>91025</xdr:rowOff>
    </xdr:to>
    <xdr:sp macro="" textlink="">
      <xdr:nvSpPr>
        <xdr:cNvPr id="217" name="円/楕円 216"/>
        <xdr:cNvSpPr/>
      </xdr:nvSpPr>
      <xdr:spPr>
        <a:xfrm>
          <a:off x="3175000" y="14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101202</xdr:rowOff>
    </xdr:from>
    <xdr:ext cx="762000" cy="259045"/>
    <xdr:sp macro="" textlink="">
      <xdr:nvSpPr>
        <xdr:cNvPr id="218" name="テキスト ボックス 217"/>
        <xdr:cNvSpPr txBox="1"/>
      </xdr:nvSpPr>
      <xdr:spPr>
        <a:xfrm>
          <a:off x="2844800" y="139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152654</xdr:rowOff>
    </xdr:from>
    <xdr:to>
      <xdr:col>3</xdr:col>
      <xdr:colOff>330200</xdr:colOff>
      <xdr:row>83</xdr:row>
      <xdr:rowOff>82804</xdr:rowOff>
    </xdr:to>
    <xdr:sp macro="" textlink="">
      <xdr:nvSpPr>
        <xdr:cNvPr id="219" name="円/楕円 218"/>
        <xdr:cNvSpPr/>
      </xdr:nvSpPr>
      <xdr:spPr>
        <a:xfrm>
          <a:off x="2286000" y="142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92981</xdr:rowOff>
    </xdr:from>
    <xdr:ext cx="762000" cy="259045"/>
    <xdr:sp macro="" textlink="">
      <xdr:nvSpPr>
        <xdr:cNvPr id="220" name="テキスト ボックス 219"/>
        <xdr:cNvSpPr txBox="1"/>
      </xdr:nvSpPr>
      <xdr:spPr>
        <a:xfrm>
          <a:off x="1955800" y="139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110,120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77741</xdr:rowOff>
    </xdr:from>
    <xdr:to>
      <xdr:col>2</xdr:col>
      <xdr:colOff>127000</xdr:colOff>
      <xdr:row>84</xdr:row>
      <xdr:rowOff>7891</xdr:rowOff>
    </xdr:to>
    <xdr:sp macro="" textlink="">
      <xdr:nvSpPr>
        <xdr:cNvPr id="221" name="円/楕円 220"/>
        <xdr:cNvSpPr/>
      </xdr:nvSpPr>
      <xdr:spPr>
        <a:xfrm>
          <a:off x="1397000" y="143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18068</xdr:rowOff>
    </xdr:from>
    <xdr:ext cx="762000" cy="259045"/>
    <xdr:sp macro="" textlink="">
      <xdr:nvSpPr>
        <xdr:cNvPr id="222" name="テキスト ボックス 221"/>
        <xdr:cNvSpPr txBox="1"/>
      </xdr:nvSpPr>
      <xdr:spPr>
        <a:xfrm>
          <a:off x="1066800" y="1407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月から財政健全化策の一環として実施している。独自の給与カットの削減率を緩和したことにより、前年度比＋</a:t>
          </a:r>
          <a:r>
            <a:rPr kumimoji="1" lang="en-US" altLang="ja-JP" sz="1300">
              <a:latin typeface="ＭＳ Ｐゴシック"/>
            </a:rPr>
            <a:t>1.7</a:t>
          </a:r>
          <a:r>
            <a:rPr kumimoji="1" lang="ja-JP" altLang="en-US" sz="1300">
              <a:latin typeface="ＭＳ Ｐゴシック"/>
            </a:rPr>
            <a:t>ポイントの</a:t>
          </a:r>
          <a:r>
            <a:rPr kumimoji="1" lang="en-US" altLang="ja-JP" sz="1300">
              <a:latin typeface="ＭＳ Ｐゴシック"/>
            </a:rPr>
            <a:t>99.3</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類似団体平均値を上回っているものの、全地方公共団体の平均値と同じであり、今後も引き続き給与水準の適正化に努めていく。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84</xdr:row>
      <xdr:rowOff>65314</xdr:rowOff>
    </xdr:to>
    <xdr:cxnSp macro="">
      <xdr:nvCxnSpPr>
        <xdr:cNvPr id="258" name="直線コネクタ 257"/>
        <xdr:cNvCxnSpPr/>
      </xdr:nvCxnSpPr>
      <xdr:spPr>
        <a:xfrm>
          <a:off x="16179800" y="14271777"/>
          <a:ext cx="8382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83</xdr:row>
      <xdr:rowOff>41427</xdr:rowOff>
    </xdr:to>
    <xdr:cxnSp macro="">
      <xdr:nvCxnSpPr>
        <xdr:cNvPr id="261" name="直線コネクタ 260"/>
        <xdr:cNvCxnSpPr/>
      </xdr:nvCxnSpPr>
      <xdr:spPr>
        <a:xfrm>
          <a:off x="15290800" y="14099418"/>
          <a:ext cx="8890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89</xdr:row>
      <xdr:rowOff>35379</xdr:rowOff>
    </xdr:to>
    <xdr:cxnSp macro="">
      <xdr:nvCxnSpPr>
        <xdr:cNvPr id="264" name="直線コネクタ 263"/>
        <xdr:cNvCxnSpPr/>
      </xdr:nvCxnSpPr>
      <xdr:spPr>
        <a:xfrm flipV="1">
          <a:off x="14401800" y="14099418"/>
          <a:ext cx="889000" cy="119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35379</xdr:rowOff>
    </xdr:to>
    <xdr:cxnSp macro="">
      <xdr:nvCxnSpPr>
        <xdr:cNvPr id="267" name="直線コネクタ 266"/>
        <xdr:cNvCxnSpPr/>
      </xdr:nvCxnSpPr>
      <xdr:spPr>
        <a:xfrm>
          <a:off x="13512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7" name="円/楕円 276"/>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158041</xdr:rowOff>
    </xdr:from>
    <xdr:ext cx="762000" cy="259045"/>
    <xdr:sp macro="" textlink="">
      <xdr:nvSpPr>
        <xdr:cNvPr id="278"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9" name="円/楕円 278"/>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80" name="テキスト ボックス 279"/>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161168</xdr:rowOff>
    </xdr:from>
    <xdr:to>
      <xdr:col>22</xdr:col>
      <xdr:colOff>254000</xdr:colOff>
      <xdr:row>82</xdr:row>
      <xdr:rowOff>91318</xdr:rowOff>
    </xdr:to>
    <xdr:sp macro="" textlink="">
      <xdr:nvSpPr>
        <xdr:cNvPr id="281" name="円/楕円 280"/>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82" name="テキスト ボックス 281"/>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3" name="円/楕円 282"/>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4" name="テキスト ボックス 283"/>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6" name="テキスト ボックス 285"/>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定員適正化計画に沿った定員管理に取り組む中で、職員数は前年度より削減したものの、人口がその削減率を上回って減少したために、前年度比＋</a:t>
          </a:r>
          <a:r>
            <a:rPr kumimoji="1" lang="en-US" altLang="ja-JP" sz="1300">
              <a:latin typeface="ＭＳ Ｐゴシック"/>
            </a:rPr>
            <a:t>0.03</a:t>
          </a:r>
          <a:r>
            <a:rPr kumimoji="1" lang="ja-JP" altLang="en-US" sz="1300">
              <a:latin typeface="ＭＳ Ｐゴシック"/>
            </a:rPr>
            <a:t>ポイントの</a:t>
          </a:r>
          <a:r>
            <a:rPr kumimoji="1" lang="en-US" altLang="ja-JP" sz="1300">
              <a:latin typeface="ＭＳ Ｐゴシック"/>
            </a:rPr>
            <a:t>7.02</a:t>
          </a:r>
          <a:r>
            <a:rPr kumimoji="1" lang="ja-JP" altLang="en-US" sz="1300">
              <a:latin typeface="ＭＳ Ｐゴシック"/>
            </a:rPr>
            <a:t>人となっている。</a:t>
          </a:r>
          <a:endParaRPr kumimoji="1" lang="en-US" altLang="ja-JP" sz="1300">
            <a:latin typeface="ＭＳ Ｐゴシック"/>
          </a:endParaRPr>
        </a:p>
        <a:p>
          <a:r>
            <a:rPr kumimoji="1" lang="ja-JP" altLang="en-US" sz="1300">
              <a:latin typeface="ＭＳ Ｐゴシック"/>
            </a:rPr>
            <a:t>　今後も、定員適正化計画に掲げる目標職員数の達成に向けて、職員の適正配置、人員の削減等により定員管理に努めていく。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133456</xdr:rowOff>
    </xdr:from>
    <xdr:to>
      <xdr:col>24</xdr:col>
      <xdr:colOff>558800</xdr:colOff>
      <xdr:row>61</xdr:row>
      <xdr:rowOff>139488</xdr:rowOff>
    </xdr:to>
    <xdr:cxnSp macro="">
      <xdr:nvCxnSpPr>
        <xdr:cNvPr id="321" name="直線コネクタ 320"/>
        <xdr:cNvCxnSpPr/>
      </xdr:nvCxnSpPr>
      <xdr:spPr>
        <a:xfrm>
          <a:off x="16179800" y="1059190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133456</xdr:rowOff>
    </xdr:from>
    <xdr:to>
      <xdr:col>23</xdr:col>
      <xdr:colOff>406400</xdr:colOff>
      <xdr:row>61</xdr:row>
      <xdr:rowOff>165629</xdr:rowOff>
    </xdr:to>
    <xdr:cxnSp macro="">
      <xdr:nvCxnSpPr>
        <xdr:cNvPr id="324" name="直線コネクタ 323"/>
        <xdr:cNvCxnSpPr/>
      </xdr:nvCxnSpPr>
      <xdr:spPr>
        <a:xfrm flipV="1">
          <a:off x="15290800" y="1059190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159596</xdr:rowOff>
    </xdr:from>
    <xdr:to>
      <xdr:col>22</xdr:col>
      <xdr:colOff>203200</xdr:colOff>
      <xdr:row>61</xdr:row>
      <xdr:rowOff>165629</xdr:rowOff>
    </xdr:to>
    <xdr:cxnSp macro="">
      <xdr:nvCxnSpPr>
        <xdr:cNvPr id="327" name="直線コネクタ 326"/>
        <xdr:cNvCxnSpPr/>
      </xdr:nvCxnSpPr>
      <xdr:spPr>
        <a:xfrm>
          <a:off x="14401800" y="1061804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159596</xdr:rowOff>
    </xdr:from>
    <xdr:to>
      <xdr:col>21</xdr:col>
      <xdr:colOff>0</xdr:colOff>
      <xdr:row>62</xdr:row>
      <xdr:rowOff>4233</xdr:rowOff>
    </xdr:to>
    <xdr:cxnSp macro="">
      <xdr:nvCxnSpPr>
        <xdr:cNvPr id="330" name="直線コネクタ 329"/>
        <xdr:cNvCxnSpPr/>
      </xdr:nvCxnSpPr>
      <xdr:spPr>
        <a:xfrm flipV="1">
          <a:off x="13512800" y="1061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88688</xdr:rowOff>
    </xdr:from>
    <xdr:to>
      <xdr:col>24</xdr:col>
      <xdr:colOff>609600</xdr:colOff>
      <xdr:row>62</xdr:row>
      <xdr:rowOff>18838</xdr:rowOff>
    </xdr:to>
    <xdr:sp macro="" textlink="">
      <xdr:nvSpPr>
        <xdr:cNvPr id="340" name="円/楕円 339"/>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105215</xdr:rowOff>
    </xdr:from>
    <xdr:ext cx="762000" cy="259045"/>
    <xdr:sp macro="" textlink="">
      <xdr:nvSpPr>
        <xdr:cNvPr id="341" name="定員管理の状況該当値テキスト"/>
        <xdr:cNvSpPr txBox="1"/>
      </xdr:nvSpPr>
      <xdr:spPr>
        <a:xfrm>
          <a:off x="171069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82656</xdr:rowOff>
    </xdr:from>
    <xdr:to>
      <xdr:col>23</xdr:col>
      <xdr:colOff>457200</xdr:colOff>
      <xdr:row>62</xdr:row>
      <xdr:rowOff>12806</xdr:rowOff>
    </xdr:to>
    <xdr:sp macro="" textlink="">
      <xdr:nvSpPr>
        <xdr:cNvPr id="342" name="円/楕円 341"/>
        <xdr:cNvSpPr/>
      </xdr:nvSpPr>
      <xdr:spPr>
        <a:xfrm>
          <a:off x="16129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22983</xdr:rowOff>
    </xdr:from>
    <xdr:ext cx="736600" cy="259045"/>
    <xdr:sp macro="" textlink="">
      <xdr:nvSpPr>
        <xdr:cNvPr id="343" name="テキスト ボックス 342"/>
        <xdr:cNvSpPr txBox="1"/>
      </xdr:nvSpPr>
      <xdr:spPr>
        <a:xfrm>
          <a:off x="15798800" y="1030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114829</xdr:rowOff>
    </xdr:from>
    <xdr:to>
      <xdr:col>22</xdr:col>
      <xdr:colOff>254000</xdr:colOff>
      <xdr:row>62</xdr:row>
      <xdr:rowOff>44979</xdr:rowOff>
    </xdr:to>
    <xdr:sp macro="" textlink="">
      <xdr:nvSpPr>
        <xdr:cNvPr id="344" name="円/楕円 343"/>
        <xdr:cNvSpPr/>
      </xdr:nvSpPr>
      <xdr:spPr>
        <a:xfrm>
          <a:off x="15240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55156</xdr:rowOff>
    </xdr:from>
    <xdr:ext cx="762000" cy="259045"/>
    <xdr:sp macro="" textlink="">
      <xdr:nvSpPr>
        <xdr:cNvPr id="345" name="テキスト ボックス 344"/>
        <xdr:cNvSpPr txBox="1"/>
      </xdr:nvSpPr>
      <xdr:spPr>
        <a:xfrm>
          <a:off x="14909800" y="1034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108796</xdr:rowOff>
    </xdr:from>
    <xdr:to>
      <xdr:col>21</xdr:col>
      <xdr:colOff>50800</xdr:colOff>
      <xdr:row>62</xdr:row>
      <xdr:rowOff>38946</xdr:rowOff>
    </xdr:to>
    <xdr:sp macro="" textlink="">
      <xdr:nvSpPr>
        <xdr:cNvPr id="346" name="円/楕円 345"/>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49123</xdr:rowOff>
    </xdr:from>
    <xdr:ext cx="762000" cy="259045"/>
    <xdr:sp macro="" textlink="">
      <xdr:nvSpPr>
        <xdr:cNvPr id="347" name="テキスト ボックス 346"/>
        <xdr:cNvSpPr txBox="1"/>
      </xdr:nvSpPr>
      <xdr:spPr>
        <a:xfrm>
          <a:off x="14020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124883</xdr:rowOff>
    </xdr:from>
    <xdr:to>
      <xdr:col>19</xdr:col>
      <xdr:colOff>533400</xdr:colOff>
      <xdr:row>62</xdr:row>
      <xdr:rowOff>55033</xdr:rowOff>
    </xdr:to>
    <xdr:sp macro="" textlink="">
      <xdr:nvSpPr>
        <xdr:cNvPr id="348" name="円/楕円 347"/>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65210</xdr:rowOff>
    </xdr:from>
    <xdr:ext cx="762000" cy="259045"/>
    <xdr:sp macro="" textlink="">
      <xdr:nvSpPr>
        <xdr:cNvPr id="349" name="テキスト ボックス 348"/>
        <xdr:cNvSpPr txBox="1"/>
      </xdr:nvSpPr>
      <xdr:spPr>
        <a:xfrm>
          <a:off x="13131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合併以前から道路や学校等の社会資本整備に積極的に取り組んできたため類似団体平均との比較で</a:t>
          </a:r>
          <a:r>
            <a:rPr kumimoji="1" lang="en-US" altLang="ja-JP" sz="1300">
              <a:latin typeface="ＭＳ Ｐゴシック"/>
            </a:rPr>
            <a:t>5.7</a:t>
          </a:r>
          <a:r>
            <a:rPr kumimoji="1" lang="ja-JP" altLang="en-US" sz="1300">
              <a:latin typeface="ＭＳ Ｐゴシック"/>
            </a:rPr>
            <a:t>ポイント上回っているが、近年普通建設事業の抑制を続けたため比率は年々改善傾向にある。</a:t>
          </a:r>
        </a:p>
        <a:p>
          <a:r>
            <a:rPr kumimoji="1" lang="ja-JP" altLang="en-US" sz="1300">
              <a:latin typeface="ＭＳ Ｐゴシック"/>
            </a:rPr>
            <a:t>　しかし、これから庁舎整備や学校施設再編による地方債借入を予定しており、さらに平成</a:t>
          </a:r>
          <a:r>
            <a:rPr kumimoji="1" lang="en-US" altLang="ja-JP" sz="1300">
              <a:latin typeface="ＭＳ Ｐゴシック"/>
            </a:rPr>
            <a:t>30</a:t>
          </a:r>
          <a:r>
            <a:rPr kumimoji="1" lang="ja-JP" altLang="en-US" sz="1300">
              <a:latin typeface="ＭＳ Ｐゴシック"/>
            </a:rPr>
            <a:t>年度以降は比率に影響の少ない合併特例債を活用できないため、比率の悪化が予想される。</a:t>
          </a:r>
        </a:p>
        <a:p>
          <a:r>
            <a:rPr kumimoji="1" lang="ja-JP" altLang="en-US" sz="1300">
              <a:latin typeface="ＭＳ Ｐゴシック"/>
            </a:rPr>
            <a:t>　今後は重要施策の選択と集中をより徹底させて財政健全化を図る。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166688</xdr:rowOff>
    </xdr:from>
    <xdr:to>
      <xdr:col>24</xdr:col>
      <xdr:colOff>558800</xdr:colOff>
      <xdr:row>42</xdr:row>
      <xdr:rowOff>61595</xdr:rowOff>
    </xdr:to>
    <xdr:cxnSp macro="">
      <xdr:nvCxnSpPr>
        <xdr:cNvPr id="379" name="直線コネクタ 378"/>
        <xdr:cNvCxnSpPr/>
      </xdr:nvCxnSpPr>
      <xdr:spPr>
        <a:xfrm flipV="1">
          <a:off x="16179800" y="719613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61595</xdr:rowOff>
    </xdr:from>
    <xdr:to>
      <xdr:col>23</xdr:col>
      <xdr:colOff>406400</xdr:colOff>
      <xdr:row>42</xdr:row>
      <xdr:rowOff>146050</xdr:rowOff>
    </xdr:to>
    <xdr:cxnSp macro="">
      <xdr:nvCxnSpPr>
        <xdr:cNvPr id="382" name="直線コネクタ 381"/>
        <xdr:cNvCxnSpPr/>
      </xdr:nvCxnSpPr>
      <xdr:spPr>
        <a:xfrm flipV="1">
          <a:off x="15290800" y="72624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53022</xdr:rowOff>
    </xdr:to>
    <xdr:cxnSp macro="">
      <xdr:nvCxnSpPr>
        <xdr:cNvPr id="385" name="直線コネクタ 384"/>
        <xdr:cNvCxnSpPr/>
      </xdr:nvCxnSpPr>
      <xdr:spPr>
        <a:xfrm flipV="1">
          <a:off x="14401800" y="73469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53022</xdr:rowOff>
    </xdr:from>
    <xdr:to>
      <xdr:col>21</xdr:col>
      <xdr:colOff>0</xdr:colOff>
      <xdr:row>43</xdr:row>
      <xdr:rowOff>161607</xdr:rowOff>
    </xdr:to>
    <xdr:cxnSp macro="">
      <xdr:nvCxnSpPr>
        <xdr:cNvPr id="388" name="直線コネクタ 387"/>
        <xdr:cNvCxnSpPr/>
      </xdr:nvCxnSpPr>
      <xdr:spPr>
        <a:xfrm flipV="1">
          <a:off x="13512800" y="742537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115888</xdr:rowOff>
    </xdr:from>
    <xdr:to>
      <xdr:col>24</xdr:col>
      <xdr:colOff>609600</xdr:colOff>
      <xdr:row>42</xdr:row>
      <xdr:rowOff>46038</xdr:rowOff>
    </xdr:to>
    <xdr:sp macro="" textlink="">
      <xdr:nvSpPr>
        <xdr:cNvPr id="398" name="円/楕円 397"/>
        <xdr:cNvSpPr/>
      </xdr:nvSpPr>
      <xdr:spPr>
        <a:xfrm>
          <a:off x="16967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87965</xdr:rowOff>
    </xdr:from>
    <xdr:ext cx="762000" cy="259045"/>
    <xdr:sp macro="" textlink="">
      <xdr:nvSpPr>
        <xdr:cNvPr id="399" name="公債費負担の状況該当値テキスト"/>
        <xdr:cNvSpPr txBox="1"/>
      </xdr:nvSpPr>
      <xdr:spPr>
        <a:xfrm>
          <a:off x="17106900" y="711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10795</xdr:rowOff>
    </xdr:from>
    <xdr:to>
      <xdr:col>23</xdr:col>
      <xdr:colOff>457200</xdr:colOff>
      <xdr:row>42</xdr:row>
      <xdr:rowOff>112395</xdr:rowOff>
    </xdr:to>
    <xdr:sp macro="" textlink="">
      <xdr:nvSpPr>
        <xdr:cNvPr id="400" name="円/楕円 399"/>
        <xdr:cNvSpPr/>
      </xdr:nvSpPr>
      <xdr:spPr>
        <a:xfrm>
          <a:off x="16129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97172</xdr:rowOff>
    </xdr:from>
    <xdr:ext cx="736600" cy="259045"/>
    <xdr:sp macro="" textlink="">
      <xdr:nvSpPr>
        <xdr:cNvPr id="401" name="テキスト ボックス 400"/>
        <xdr:cNvSpPr txBox="1"/>
      </xdr:nvSpPr>
      <xdr:spPr>
        <a:xfrm>
          <a:off x="15798800" y="729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402" name="円/楕円 401"/>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03" name="テキスト ボックス 402"/>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2222</xdr:rowOff>
    </xdr:from>
    <xdr:to>
      <xdr:col>21</xdr:col>
      <xdr:colOff>50800</xdr:colOff>
      <xdr:row>43</xdr:row>
      <xdr:rowOff>103822</xdr:rowOff>
    </xdr:to>
    <xdr:sp macro="" textlink="">
      <xdr:nvSpPr>
        <xdr:cNvPr id="404" name="円/楕円 403"/>
        <xdr:cNvSpPr/>
      </xdr:nvSpPr>
      <xdr:spPr>
        <a:xfrm>
          <a:off x="14351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88599</xdr:rowOff>
    </xdr:from>
    <xdr:ext cx="762000" cy="259045"/>
    <xdr:sp macro="" textlink="">
      <xdr:nvSpPr>
        <xdr:cNvPr id="405" name="テキスト ボックス 404"/>
        <xdr:cNvSpPr txBox="1"/>
      </xdr:nvSpPr>
      <xdr:spPr>
        <a:xfrm>
          <a:off x="14020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110807</xdr:rowOff>
    </xdr:from>
    <xdr:to>
      <xdr:col>19</xdr:col>
      <xdr:colOff>533400</xdr:colOff>
      <xdr:row>44</xdr:row>
      <xdr:rowOff>40957</xdr:rowOff>
    </xdr:to>
    <xdr:sp macro="" textlink="">
      <xdr:nvSpPr>
        <xdr:cNvPr id="406" name="円/楕円 405"/>
        <xdr:cNvSpPr/>
      </xdr:nvSpPr>
      <xdr:spPr>
        <a:xfrm>
          <a:off x="13462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25734</xdr:rowOff>
    </xdr:from>
    <xdr:ext cx="762000" cy="259045"/>
    <xdr:sp macro="" textlink="">
      <xdr:nvSpPr>
        <xdr:cNvPr id="407" name="テキスト ボックス 406"/>
        <xdr:cNvSpPr txBox="1"/>
      </xdr:nvSpPr>
      <xdr:spPr>
        <a:xfrm>
          <a:off x="13131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新規地方債借入の抑制、下水道使用料改定及び職員数削減による退職手当負担の減少等の結果、</a:t>
          </a:r>
          <a:r>
            <a:rPr kumimoji="1" lang="en-US" altLang="ja-JP" sz="1300">
              <a:latin typeface="ＭＳ Ｐゴシック"/>
            </a:rPr>
            <a:t>H26</a:t>
          </a:r>
          <a:r>
            <a:rPr kumimoji="1" lang="ja-JP" altLang="en-US" sz="1300">
              <a:latin typeface="ＭＳ Ｐゴシック"/>
            </a:rPr>
            <a:t>年度から</a:t>
          </a:r>
          <a:r>
            <a:rPr kumimoji="1" lang="en-US" altLang="ja-JP" sz="1300">
              <a:latin typeface="ＭＳ Ｐゴシック"/>
            </a:rPr>
            <a:t>0</a:t>
          </a:r>
          <a:r>
            <a:rPr kumimoji="1" lang="ja-JP" altLang="en-US" sz="1300">
              <a:latin typeface="ＭＳ Ｐゴシック"/>
            </a:rPr>
            <a:t>％を下回っている。</a:t>
          </a:r>
        </a:p>
        <a:p>
          <a:r>
            <a:rPr kumimoji="1" lang="ja-JP" altLang="en-US" sz="1300">
              <a:latin typeface="ＭＳ Ｐゴシック"/>
            </a:rPr>
            <a:t>　しかし、平成</a:t>
          </a:r>
          <a:r>
            <a:rPr kumimoji="1" lang="en-US" altLang="ja-JP" sz="1300">
              <a:latin typeface="ＭＳ Ｐゴシック"/>
            </a:rPr>
            <a:t>30</a:t>
          </a:r>
          <a:r>
            <a:rPr kumimoji="1" lang="ja-JP" altLang="en-US" sz="1300">
              <a:latin typeface="ＭＳ Ｐゴシック"/>
            </a:rPr>
            <a:t>年度以降は比率に影響の少ない合併特例債を活用できないことと、普通交付税の合併算定替終了によって基金の取り崩しに頼る財政運営を余儀なくされることから、今後の比率の悪化が予想される。</a:t>
          </a:r>
        </a:p>
        <a:p>
          <a:r>
            <a:rPr kumimoji="1" lang="ja-JP" altLang="en-US" sz="1300">
              <a:latin typeface="ＭＳ Ｐゴシック"/>
            </a:rPr>
            <a:t>　今後は重要施策の選択と集中、そして行政改革を継続することで比率の悪化を防ぐ。</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49996</xdr:rowOff>
    </xdr:from>
    <xdr:to>
      <xdr:col>22</xdr:col>
      <xdr:colOff>203200</xdr:colOff>
      <xdr:row>15</xdr:row>
      <xdr:rowOff>97324</xdr:rowOff>
    </xdr:to>
    <xdr:cxnSp macro="">
      <xdr:nvCxnSpPr>
        <xdr:cNvPr id="441" name="直線コネクタ 440"/>
        <xdr:cNvCxnSpPr/>
      </xdr:nvCxnSpPr>
      <xdr:spPr>
        <a:xfrm flipV="1">
          <a:off x="14401800" y="2450296"/>
          <a:ext cx="889000" cy="2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2"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97324</xdr:rowOff>
    </xdr:from>
    <xdr:to>
      <xdr:col>21</xdr:col>
      <xdr:colOff>0</xdr:colOff>
      <xdr:row>16</xdr:row>
      <xdr:rowOff>86741</xdr:rowOff>
    </xdr:to>
    <xdr:cxnSp macro="">
      <xdr:nvCxnSpPr>
        <xdr:cNvPr id="444" name="直線コネクタ 443"/>
        <xdr:cNvCxnSpPr/>
      </xdr:nvCxnSpPr>
      <xdr:spPr>
        <a:xfrm flipV="1">
          <a:off x="13512800" y="2669074"/>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7" name="フローチャート : 判断 446"/>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8" name="テキスト ボックス 447"/>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9" name="フローチャート : 判断 44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0" name="テキスト ボックス 44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1" name="フローチャート : 判断 45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2" name="テキスト ボックス 45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170646</xdr:rowOff>
    </xdr:from>
    <xdr:to>
      <xdr:col>22</xdr:col>
      <xdr:colOff>254000</xdr:colOff>
      <xdr:row>14</xdr:row>
      <xdr:rowOff>100796</xdr:rowOff>
    </xdr:to>
    <xdr:sp macro="" textlink="">
      <xdr:nvSpPr>
        <xdr:cNvPr id="458" name="円/楕円 457"/>
        <xdr:cNvSpPr/>
      </xdr:nvSpPr>
      <xdr:spPr>
        <a:xfrm>
          <a:off x="152400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110973</xdr:rowOff>
    </xdr:from>
    <xdr:ext cx="762000" cy="259045"/>
    <xdr:sp macro="" textlink="">
      <xdr:nvSpPr>
        <xdr:cNvPr id="459" name="テキスト ボックス 458"/>
        <xdr:cNvSpPr txBox="1"/>
      </xdr:nvSpPr>
      <xdr:spPr>
        <a:xfrm>
          <a:off x="14909800" y="216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46524</xdr:rowOff>
    </xdr:from>
    <xdr:to>
      <xdr:col>21</xdr:col>
      <xdr:colOff>50800</xdr:colOff>
      <xdr:row>15</xdr:row>
      <xdr:rowOff>148124</xdr:rowOff>
    </xdr:to>
    <xdr:sp macro="" textlink="">
      <xdr:nvSpPr>
        <xdr:cNvPr id="460" name="円/楕円 459"/>
        <xdr:cNvSpPr/>
      </xdr:nvSpPr>
      <xdr:spPr>
        <a:xfrm>
          <a:off x="14351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158301</xdr:rowOff>
    </xdr:from>
    <xdr:ext cx="762000" cy="259045"/>
    <xdr:sp macro="" textlink="">
      <xdr:nvSpPr>
        <xdr:cNvPr id="461" name="テキスト ボックス 460"/>
        <xdr:cNvSpPr txBox="1"/>
      </xdr:nvSpPr>
      <xdr:spPr>
        <a:xfrm>
          <a:off x="14020800" y="238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35941</xdr:rowOff>
    </xdr:from>
    <xdr:to>
      <xdr:col>19</xdr:col>
      <xdr:colOff>533400</xdr:colOff>
      <xdr:row>16</xdr:row>
      <xdr:rowOff>137541</xdr:rowOff>
    </xdr:to>
    <xdr:sp macro="" textlink="">
      <xdr:nvSpPr>
        <xdr:cNvPr id="462" name="円/楕円 461"/>
        <xdr:cNvSpPr/>
      </xdr:nvSpPr>
      <xdr:spPr>
        <a:xfrm>
          <a:off x="13462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147718</xdr:rowOff>
    </xdr:from>
    <xdr:ext cx="762000" cy="259045"/>
    <xdr:sp macro="" textlink="">
      <xdr:nvSpPr>
        <xdr:cNvPr id="463" name="テキスト ボックス 462"/>
        <xdr:cNvSpPr txBox="1"/>
      </xdr:nvSpPr>
      <xdr:spPr>
        <a:xfrm>
          <a:off x="13131800" y="254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50,965
50,605
158.63
26,101,252
25,049,333
925,840
15,885,722
24,367,377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決算額における経常支出は定員適正化計画に基づく職員数削減等により前年度より微減となったが、分母となる経常一般財源が普通交付税の合併算定替の縮減等で</a:t>
          </a:r>
          <a:r>
            <a:rPr kumimoji="1" lang="en-US" altLang="ja-JP" sz="1300">
              <a:latin typeface="ＭＳ Ｐゴシック"/>
            </a:rPr>
            <a:t>3</a:t>
          </a:r>
          <a:r>
            <a:rPr kumimoji="1" lang="ja-JP" altLang="en-US" sz="1300">
              <a:latin typeface="ＭＳ Ｐゴシック"/>
            </a:rPr>
            <a:t>億円減少し、比率についても前年度比＋</a:t>
          </a:r>
          <a:r>
            <a:rPr kumimoji="1" lang="en-US" altLang="ja-JP" sz="1300">
              <a:latin typeface="ＭＳ Ｐゴシック"/>
            </a:rPr>
            <a:t>0.2</a:t>
          </a:r>
          <a:r>
            <a:rPr kumimoji="1" lang="ja-JP" altLang="en-US" sz="1300">
              <a:latin typeface="ＭＳ Ｐゴシック"/>
            </a:rPr>
            <a:t>ポイントとわずかに悪化した。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149860</xdr:rowOff>
    </xdr:to>
    <xdr:cxnSp macro="">
      <xdr:nvCxnSpPr>
        <xdr:cNvPr id="66" name="直線コネクタ 65"/>
        <xdr:cNvCxnSpPr/>
      </xdr:nvCxnSpPr>
      <xdr:spPr>
        <a:xfrm>
          <a:off x="3987800" y="5963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34</xdr:row>
      <xdr:rowOff>134620</xdr:rowOff>
    </xdr:to>
    <xdr:cxnSp macro="">
      <xdr:nvCxnSpPr>
        <xdr:cNvPr id="69" name="直線コネクタ 68"/>
        <xdr:cNvCxnSpPr/>
      </xdr:nvCxnSpPr>
      <xdr:spPr>
        <a:xfrm>
          <a:off x="3098800" y="596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35</xdr:row>
      <xdr:rowOff>16510</xdr:rowOff>
    </xdr:to>
    <xdr:cxnSp macro="">
      <xdr:nvCxnSpPr>
        <xdr:cNvPr id="72" name="直線コネクタ 71"/>
        <xdr:cNvCxnSpPr/>
      </xdr:nvCxnSpPr>
      <xdr:spPr>
        <a:xfrm flipV="1">
          <a:off x="2209800" y="596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16510</xdr:rowOff>
    </xdr:from>
    <xdr:to>
      <xdr:col>3</xdr:col>
      <xdr:colOff>142875</xdr:colOff>
      <xdr:row>35</xdr:row>
      <xdr:rowOff>24130</xdr:rowOff>
    </xdr:to>
    <xdr:cxnSp macro="">
      <xdr:nvCxnSpPr>
        <xdr:cNvPr id="75" name="直線コネクタ 74"/>
        <xdr:cNvCxnSpPr/>
      </xdr:nvCxnSpPr>
      <xdr:spPr>
        <a:xfrm flipV="1">
          <a:off x="1320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5" name="円/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83820</xdr:rowOff>
    </xdr:from>
    <xdr:to>
      <xdr:col>4</xdr:col>
      <xdr:colOff>396875</xdr:colOff>
      <xdr:row>35</xdr:row>
      <xdr:rowOff>13970</xdr:rowOff>
    </xdr:to>
    <xdr:sp macro="" textlink="">
      <xdr:nvSpPr>
        <xdr:cNvPr id="89" name="円/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137160</xdr:rowOff>
    </xdr:from>
    <xdr:to>
      <xdr:col>3</xdr:col>
      <xdr:colOff>193675</xdr:colOff>
      <xdr:row>35</xdr:row>
      <xdr:rowOff>67310</xdr:rowOff>
    </xdr:to>
    <xdr:sp macro="" textlink="">
      <xdr:nvSpPr>
        <xdr:cNvPr id="91" name="円/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3" name="円/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市内中学校の統合（志度東中学校及び津田中学校が閉校）によりスクールバス運行委託料が約</a:t>
          </a:r>
          <a:r>
            <a:rPr kumimoji="1" lang="en-US" altLang="ja-JP" sz="1300">
              <a:latin typeface="ＭＳ Ｐゴシック"/>
            </a:rPr>
            <a:t>60</a:t>
          </a:r>
          <a:r>
            <a:rPr kumimoji="1" lang="ja-JP" altLang="en-US" sz="1300">
              <a:latin typeface="ＭＳ Ｐゴシック"/>
            </a:rPr>
            <a:t>百万円増加したため、比率についても前年度比＋</a:t>
          </a:r>
          <a:r>
            <a:rPr kumimoji="1" lang="en-US" altLang="ja-JP" sz="1300">
              <a:latin typeface="ＭＳ Ｐゴシック"/>
            </a:rPr>
            <a:t>1.0</a:t>
          </a:r>
          <a:r>
            <a:rPr kumimoji="1" lang="ja-JP" altLang="en-US" sz="1300">
              <a:latin typeface="ＭＳ Ｐゴシック"/>
            </a:rPr>
            <a:t>ポイントとなった。</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60706</xdr:rowOff>
    </xdr:from>
    <xdr:to>
      <xdr:col>24</xdr:col>
      <xdr:colOff>31750</xdr:colOff>
      <xdr:row>13</xdr:row>
      <xdr:rowOff>152146</xdr:rowOff>
    </xdr:to>
    <xdr:cxnSp macro="">
      <xdr:nvCxnSpPr>
        <xdr:cNvPr id="125" name="直線コネクタ 124"/>
        <xdr:cNvCxnSpPr/>
      </xdr:nvCxnSpPr>
      <xdr:spPr>
        <a:xfrm>
          <a:off x="15671800" y="22895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168148</xdr:rowOff>
    </xdr:from>
    <xdr:to>
      <xdr:col>22</xdr:col>
      <xdr:colOff>565150</xdr:colOff>
      <xdr:row>13</xdr:row>
      <xdr:rowOff>60706</xdr:rowOff>
    </xdr:to>
    <xdr:cxnSp macro="">
      <xdr:nvCxnSpPr>
        <xdr:cNvPr id="128" name="直線コネクタ 127"/>
        <xdr:cNvCxnSpPr/>
      </xdr:nvCxnSpPr>
      <xdr:spPr>
        <a:xfrm>
          <a:off x="14782800" y="22255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159004</xdr:rowOff>
    </xdr:from>
    <xdr:to>
      <xdr:col>21</xdr:col>
      <xdr:colOff>361950</xdr:colOff>
      <xdr:row>12</xdr:row>
      <xdr:rowOff>168148</xdr:rowOff>
    </xdr:to>
    <xdr:cxnSp macro="">
      <xdr:nvCxnSpPr>
        <xdr:cNvPr id="131" name="直線コネクタ 130"/>
        <xdr:cNvCxnSpPr/>
      </xdr:nvCxnSpPr>
      <xdr:spPr>
        <a:xfrm>
          <a:off x="13893800" y="221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159004</xdr:rowOff>
    </xdr:from>
    <xdr:to>
      <xdr:col>20</xdr:col>
      <xdr:colOff>158750</xdr:colOff>
      <xdr:row>12</xdr:row>
      <xdr:rowOff>159004</xdr:rowOff>
    </xdr:to>
    <xdr:cxnSp macro="">
      <xdr:nvCxnSpPr>
        <xdr:cNvPr id="134" name="直線コネクタ 133"/>
        <xdr:cNvCxnSpPr/>
      </xdr:nvCxnSpPr>
      <xdr:spPr>
        <a:xfrm>
          <a:off x="13004800" y="2216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101346</xdr:rowOff>
    </xdr:from>
    <xdr:to>
      <xdr:col>24</xdr:col>
      <xdr:colOff>82550</xdr:colOff>
      <xdr:row>14</xdr:row>
      <xdr:rowOff>31496</xdr:rowOff>
    </xdr:to>
    <xdr:sp macro="" textlink="">
      <xdr:nvSpPr>
        <xdr:cNvPr id="144" name="円/楕円 143"/>
        <xdr:cNvSpPr/>
      </xdr:nvSpPr>
      <xdr:spPr>
        <a:xfrm>
          <a:off x="164592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9923</xdr:rowOff>
    </xdr:from>
    <xdr:ext cx="762000" cy="259045"/>
    <xdr:sp macro="" textlink="">
      <xdr:nvSpPr>
        <xdr:cNvPr id="145" name="物件費該当値テキスト"/>
        <xdr:cNvSpPr txBox="1"/>
      </xdr:nvSpPr>
      <xdr:spPr>
        <a:xfrm>
          <a:off x="16598900" y="22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9906</xdr:rowOff>
    </xdr:from>
    <xdr:to>
      <xdr:col>22</xdr:col>
      <xdr:colOff>615950</xdr:colOff>
      <xdr:row>13</xdr:row>
      <xdr:rowOff>111506</xdr:rowOff>
    </xdr:to>
    <xdr:sp macro="" textlink="">
      <xdr:nvSpPr>
        <xdr:cNvPr id="146" name="円/楕円 145"/>
        <xdr:cNvSpPr/>
      </xdr:nvSpPr>
      <xdr:spPr>
        <a:xfrm>
          <a:off x="15621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121683</xdr:rowOff>
    </xdr:from>
    <xdr:ext cx="736600" cy="259045"/>
    <xdr:sp macro="" textlink="">
      <xdr:nvSpPr>
        <xdr:cNvPr id="147" name="テキスト ボックス 146"/>
        <xdr:cNvSpPr txBox="1"/>
      </xdr:nvSpPr>
      <xdr:spPr>
        <a:xfrm>
          <a:off x="15290800" y="200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117348</xdr:rowOff>
    </xdr:from>
    <xdr:to>
      <xdr:col>21</xdr:col>
      <xdr:colOff>412750</xdr:colOff>
      <xdr:row>13</xdr:row>
      <xdr:rowOff>47498</xdr:rowOff>
    </xdr:to>
    <xdr:sp macro="" textlink="">
      <xdr:nvSpPr>
        <xdr:cNvPr id="148" name="円/楕円 147"/>
        <xdr:cNvSpPr/>
      </xdr:nvSpPr>
      <xdr:spPr>
        <a:xfrm>
          <a:off x="14732000" y="21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57675</xdr:rowOff>
    </xdr:from>
    <xdr:ext cx="762000" cy="259045"/>
    <xdr:sp macro="" textlink="">
      <xdr:nvSpPr>
        <xdr:cNvPr id="149" name="テキスト ボックス 148"/>
        <xdr:cNvSpPr txBox="1"/>
      </xdr:nvSpPr>
      <xdr:spPr>
        <a:xfrm>
          <a:off x="14401800" y="19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108204</xdr:rowOff>
    </xdr:from>
    <xdr:to>
      <xdr:col>20</xdr:col>
      <xdr:colOff>209550</xdr:colOff>
      <xdr:row>13</xdr:row>
      <xdr:rowOff>38354</xdr:rowOff>
    </xdr:to>
    <xdr:sp macro="" textlink="">
      <xdr:nvSpPr>
        <xdr:cNvPr id="150" name="円/楕円 149"/>
        <xdr:cNvSpPr/>
      </xdr:nvSpPr>
      <xdr:spPr>
        <a:xfrm>
          <a:off x="13843000" y="2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48531</xdr:rowOff>
    </xdr:from>
    <xdr:ext cx="762000" cy="259045"/>
    <xdr:sp macro="" textlink="">
      <xdr:nvSpPr>
        <xdr:cNvPr id="151" name="テキスト ボックス 150"/>
        <xdr:cNvSpPr txBox="1"/>
      </xdr:nvSpPr>
      <xdr:spPr>
        <a:xfrm>
          <a:off x="13512800" y="1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108204</xdr:rowOff>
    </xdr:from>
    <xdr:to>
      <xdr:col>19</xdr:col>
      <xdr:colOff>6350</xdr:colOff>
      <xdr:row>13</xdr:row>
      <xdr:rowOff>38354</xdr:rowOff>
    </xdr:to>
    <xdr:sp macro="" textlink="">
      <xdr:nvSpPr>
        <xdr:cNvPr id="152" name="円/楕円 151"/>
        <xdr:cNvSpPr/>
      </xdr:nvSpPr>
      <xdr:spPr>
        <a:xfrm>
          <a:off x="12954000" y="2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48531</xdr:rowOff>
    </xdr:from>
    <xdr:ext cx="762000" cy="259045"/>
    <xdr:sp macro="" textlink="">
      <xdr:nvSpPr>
        <xdr:cNvPr id="153" name="テキスト ボックス 152"/>
        <xdr:cNvSpPr txBox="1"/>
      </xdr:nvSpPr>
      <xdr:spPr>
        <a:xfrm>
          <a:off x="12623800" y="1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分子となる経常支出は横ばいで推移しているが、、分母となる経常一般財源が普通交付税の合併算定替の縮減等で</a:t>
          </a:r>
          <a:r>
            <a:rPr kumimoji="1" lang="en-US" altLang="ja-JP" sz="1300">
              <a:latin typeface="ＭＳ Ｐゴシック"/>
            </a:rPr>
            <a:t>3</a:t>
          </a:r>
          <a:r>
            <a:rPr kumimoji="1" lang="ja-JP" altLang="en-US" sz="1300">
              <a:latin typeface="ＭＳ Ｐゴシック"/>
            </a:rPr>
            <a:t>億円減少し、比率についても前年度比と＋</a:t>
          </a:r>
          <a:r>
            <a:rPr kumimoji="1" lang="en-US" altLang="ja-JP" sz="1300">
              <a:latin typeface="ＭＳ Ｐゴシック"/>
            </a:rPr>
            <a:t>0.4</a:t>
          </a:r>
          <a:r>
            <a:rPr kumimoji="1" lang="ja-JP" altLang="en-US" sz="1300">
              <a:latin typeface="ＭＳ Ｐゴシック"/>
            </a:rPr>
            <a:t>ポイントとわずかに悪化した。</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19050</xdr:rowOff>
    </xdr:from>
    <xdr:to>
      <xdr:col>7</xdr:col>
      <xdr:colOff>15875</xdr:colOff>
      <xdr:row>53</xdr:row>
      <xdr:rowOff>69850</xdr:rowOff>
    </xdr:to>
    <xdr:cxnSp macro="">
      <xdr:nvCxnSpPr>
        <xdr:cNvPr id="186" name="直線コネクタ 185"/>
        <xdr:cNvCxnSpPr/>
      </xdr:nvCxnSpPr>
      <xdr:spPr>
        <a:xfrm>
          <a:off x="3987800" y="9105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19050</xdr:rowOff>
    </xdr:from>
    <xdr:to>
      <xdr:col>5</xdr:col>
      <xdr:colOff>549275</xdr:colOff>
      <xdr:row>53</xdr:row>
      <xdr:rowOff>31750</xdr:rowOff>
    </xdr:to>
    <xdr:cxnSp macro="">
      <xdr:nvCxnSpPr>
        <xdr:cNvPr id="189" name="直線コネクタ 188"/>
        <xdr:cNvCxnSpPr/>
      </xdr:nvCxnSpPr>
      <xdr:spPr>
        <a:xfrm flipV="1">
          <a:off x="3098800" y="910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31750</xdr:rowOff>
    </xdr:to>
    <xdr:cxnSp macro="">
      <xdr:nvCxnSpPr>
        <xdr:cNvPr id="192" name="直線コネクタ 191"/>
        <xdr:cNvCxnSpPr/>
      </xdr:nvCxnSpPr>
      <xdr:spPr>
        <a:xfrm>
          <a:off x="2209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139700</xdr:rowOff>
    </xdr:from>
    <xdr:to>
      <xdr:col>3</xdr:col>
      <xdr:colOff>142875</xdr:colOff>
      <xdr:row>53</xdr:row>
      <xdr:rowOff>31750</xdr:rowOff>
    </xdr:to>
    <xdr:cxnSp macro="">
      <xdr:nvCxnSpPr>
        <xdr:cNvPr id="195" name="直線コネクタ 194"/>
        <xdr:cNvCxnSpPr/>
      </xdr:nvCxnSpPr>
      <xdr:spPr>
        <a:xfrm>
          <a:off x="1320800" y="905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5" name="円/楕円 204"/>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35577</xdr:rowOff>
    </xdr:from>
    <xdr:ext cx="762000" cy="259045"/>
    <xdr:sp macro="" textlink="">
      <xdr:nvSpPr>
        <xdr:cNvPr id="206"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139700</xdr:rowOff>
    </xdr:from>
    <xdr:to>
      <xdr:col>5</xdr:col>
      <xdr:colOff>600075</xdr:colOff>
      <xdr:row>53</xdr:row>
      <xdr:rowOff>69850</xdr:rowOff>
    </xdr:to>
    <xdr:sp macro="" textlink="">
      <xdr:nvSpPr>
        <xdr:cNvPr id="207" name="円/楕円 206"/>
        <xdr:cNvSpPr/>
      </xdr:nvSpPr>
      <xdr:spPr>
        <a:xfrm>
          <a:off x="3937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80027</xdr:rowOff>
    </xdr:from>
    <xdr:ext cx="736600" cy="259045"/>
    <xdr:sp macro="" textlink="">
      <xdr:nvSpPr>
        <xdr:cNvPr id="208" name="テキスト ボックス 207"/>
        <xdr:cNvSpPr txBox="1"/>
      </xdr:nvSpPr>
      <xdr:spPr>
        <a:xfrm>
          <a:off x="3606800" y="882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09" name="円/楕円 208"/>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0" name="テキスト ボックス 209"/>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1" name="円/楕円 210"/>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2" name="テキスト ボックス 211"/>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88900</xdr:rowOff>
    </xdr:from>
    <xdr:to>
      <xdr:col>1</xdr:col>
      <xdr:colOff>676275</xdr:colOff>
      <xdr:row>53</xdr:row>
      <xdr:rowOff>19050</xdr:rowOff>
    </xdr:to>
    <xdr:sp macro="" textlink="">
      <xdr:nvSpPr>
        <xdr:cNvPr id="213" name="円/楕円 212"/>
        <xdr:cNvSpPr/>
      </xdr:nvSpPr>
      <xdr:spPr>
        <a:xfrm>
          <a:off x="1270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29227</xdr:rowOff>
    </xdr:from>
    <xdr:ext cx="762000" cy="259045"/>
    <xdr:sp macro="" textlink="">
      <xdr:nvSpPr>
        <xdr:cNvPr id="214" name="テキスト ボックス 213"/>
        <xdr:cNvSpPr txBox="1"/>
      </xdr:nvSpPr>
      <xdr:spPr>
        <a:xfrm>
          <a:off x="939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維持補修費については、市内温泉施設の修繕等により決算額ベースで約</a:t>
          </a:r>
          <a:r>
            <a:rPr kumimoji="1" lang="en-US" altLang="ja-JP" sz="1300">
              <a:latin typeface="ＭＳ Ｐゴシック"/>
            </a:rPr>
            <a:t>40</a:t>
          </a:r>
          <a:r>
            <a:rPr kumimoji="1" lang="ja-JP" altLang="en-US" sz="1300">
              <a:latin typeface="ＭＳ Ｐゴシック"/>
            </a:rPr>
            <a:t>百万円増加した。また、繰出金はおおむね横ばいだが、分母となる経常一般財源が普通交付税の合併算定替の縮減等で</a:t>
          </a:r>
          <a:r>
            <a:rPr kumimoji="1" lang="en-US" altLang="ja-JP" sz="1300">
              <a:latin typeface="ＭＳ Ｐゴシック"/>
            </a:rPr>
            <a:t>3</a:t>
          </a:r>
          <a:r>
            <a:rPr kumimoji="1" lang="ja-JP" altLang="en-US" sz="1300">
              <a:latin typeface="ＭＳ Ｐゴシック"/>
            </a:rPr>
            <a:t>億円減少しているので、比率についても前年度比＋</a:t>
          </a:r>
          <a:r>
            <a:rPr kumimoji="1" lang="en-US" altLang="ja-JP" sz="1300">
              <a:latin typeface="ＭＳ Ｐゴシック"/>
            </a:rPr>
            <a:t>1.1</a:t>
          </a:r>
          <a:r>
            <a:rPr kumimoji="1" lang="ja-JP" altLang="en-US" sz="1300">
              <a:latin typeface="ＭＳ Ｐゴシック"/>
            </a:rPr>
            <a:t>ポイントとわずかに悪化した。</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3175</xdr:rowOff>
    </xdr:from>
    <xdr:to>
      <xdr:col>24</xdr:col>
      <xdr:colOff>31750</xdr:colOff>
      <xdr:row>60</xdr:row>
      <xdr:rowOff>107950</xdr:rowOff>
    </xdr:to>
    <xdr:cxnSp macro="">
      <xdr:nvCxnSpPr>
        <xdr:cNvPr id="251" name="直線コネクタ 250"/>
        <xdr:cNvCxnSpPr/>
      </xdr:nvCxnSpPr>
      <xdr:spPr>
        <a:xfrm>
          <a:off x="15671800" y="1029017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60</xdr:row>
      <xdr:rowOff>3175</xdr:rowOff>
    </xdr:to>
    <xdr:cxnSp macro="">
      <xdr:nvCxnSpPr>
        <xdr:cNvPr id="254" name="直線コネクタ 253"/>
        <xdr:cNvCxnSpPr/>
      </xdr:nvCxnSpPr>
      <xdr:spPr>
        <a:xfrm>
          <a:off x="14782800" y="10261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168927</xdr:rowOff>
    </xdr:from>
    <xdr:ext cx="736600" cy="259045"/>
    <xdr:sp macro="" textlink="">
      <xdr:nvSpPr>
        <xdr:cNvPr id="256" name="テキスト ボックス 255"/>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146050</xdr:rowOff>
    </xdr:to>
    <xdr:cxnSp macro="">
      <xdr:nvCxnSpPr>
        <xdr:cNvPr id="257" name="直線コネクタ 256"/>
        <xdr:cNvCxnSpPr/>
      </xdr:nvCxnSpPr>
      <xdr:spPr>
        <a:xfrm>
          <a:off x="13893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22225</xdr:rowOff>
    </xdr:from>
    <xdr:to>
      <xdr:col>20</xdr:col>
      <xdr:colOff>158750</xdr:colOff>
      <xdr:row>59</xdr:row>
      <xdr:rowOff>69850</xdr:rowOff>
    </xdr:to>
    <xdr:cxnSp macro="">
      <xdr:nvCxnSpPr>
        <xdr:cNvPr id="260" name="直線コネクタ 259"/>
        <xdr:cNvCxnSpPr/>
      </xdr:nvCxnSpPr>
      <xdr:spPr>
        <a:xfrm>
          <a:off x="13004800" y="101377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57150</xdr:rowOff>
    </xdr:from>
    <xdr:to>
      <xdr:col>24</xdr:col>
      <xdr:colOff>82550</xdr:colOff>
      <xdr:row>60</xdr:row>
      <xdr:rowOff>158750</xdr:rowOff>
    </xdr:to>
    <xdr:sp macro="" textlink="">
      <xdr:nvSpPr>
        <xdr:cNvPr id="270" name="円/楕円 269"/>
        <xdr:cNvSpPr/>
      </xdr:nvSpPr>
      <xdr:spPr>
        <a:xfrm>
          <a:off x="16459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29227</xdr:rowOff>
    </xdr:from>
    <xdr:ext cx="762000" cy="259045"/>
    <xdr:sp macro="" textlink="">
      <xdr:nvSpPr>
        <xdr:cNvPr id="271" name="その他該当値テキスト"/>
        <xdr:cNvSpPr txBox="1"/>
      </xdr:nvSpPr>
      <xdr:spPr>
        <a:xfrm>
          <a:off x="165989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123825</xdr:rowOff>
    </xdr:from>
    <xdr:to>
      <xdr:col>22</xdr:col>
      <xdr:colOff>615950</xdr:colOff>
      <xdr:row>60</xdr:row>
      <xdr:rowOff>53975</xdr:rowOff>
    </xdr:to>
    <xdr:sp macro="" textlink="">
      <xdr:nvSpPr>
        <xdr:cNvPr id="272" name="円/楕円 271"/>
        <xdr:cNvSpPr/>
      </xdr:nvSpPr>
      <xdr:spPr>
        <a:xfrm>
          <a:off x="156210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38752</xdr:rowOff>
    </xdr:from>
    <xdr:ext cx="736600" cy="259045"/>
    <xdr:sp macro="" textlink="">
      <xdr:nvSpPr>
        <xdr:cNvPr id="273" name="テキスト ボックス 272"/>
        <xdr:cNvSpPr txBox="1"/>
      </xdr:nvSpPr>
      <xdr:spPr>
        <a:xfrm>
          <a:off x="15290800" y="1032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95250</xdr:rowOff>
    </xdr:from>
    <xdr:to>
      <xdr:col>21</xdr:col>
      <xdr:colOff>412750</xdr:colOff>
      <xdr:row>60</xdr:row>
      <xdr:rowOff>25400</xdr:rowOff>
    </xdr:to>
    <xdr:sp macro="" textlink="">
      <xdr:nvSpPr>
        <xdr:cNvPr id="274" name="円/楕円 273"/>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10177</xdr:rowOff>
    </xdr:from>
    <xdr:ext cx="762000" cy="259045"/>
    <xdr:sp macro="" textlink="">
      <xdr:nvSpPr>
        <xdr:cNvPr id="275" name="テキスト ボックス 274"/>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6" name="円/楕円 275"/>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7" name="テキスト ボックス 276"/>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142875</xdr:rowOff>
    </xdr:from>
    <xdr:to>
      <xdr:col>19</xdr:col>
      <xdr:colOff>6350</xdr:colOff>
      <xdr:row>59</xdr:row>
      <xdr:rowOff>73025</xdr:rowOff>
    </xdr:to>
    <xdr:sp macro="" textlink="">
      <xdr:nvSpPr>
        <xdr:cNvPr id="278" name="円/楕円 277"/>
        <xdr:cNvSpPr/>
      </xdr:nvSpPr>
      <xdr:spPr>
        <a:xfrm>
          <a:off x="12954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57802</xdr:rowOff>
    </xdr:from>
    <xdr:ext cx="762000" cy="259045"/>
    <xdr:sp macro="" textlink="">
      <xdr:nvSpPr>
        <xdr:cNvPr id="279" name="テキスト ボックス 278"/>
        <xdr:cNvSpPr txBox="1"/>
      </xdr:nvSpPr>
      <xdr:spPr>
        <a:xfrm>
          <a:off x="12623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年度は香川県東部清掃施設組合の施設更新や大川広域行政組合の消防庁舎建設事業に係る負担金支出があったため、決算額ベースでは約</a:t>
          </a:r>
          <a:r>
            <a:rPr kumimoji="1" lang="en-US" altLang="ja-JP" sz="1300">
              <a:latin typeface="ＭＳ Ｐゴシック"/>
            </a:rPr>
            <a:t>12</a:t>
          </a:r>
          <a:r>
            <a:rPr kumimoji="1" lang="ja-JP" altLang="en-US" sz="1300">
              <a:latin typeface="ＭＳ Ｐゴシック"/>
            </a:rPr>
            <a:t>億円増加しているが、全て一時的な支出であるため比率はほぼ横ばいになっている。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38</xdr:row>
      <xdr:rowOff>115570</xdr:rowOff>
    </xdr:to>
    <xdr:cxnSp macro="">
      <xdr:nvCxnSpPr>
        <xdr:cNvPr id="307" name="直線コネクタ 306"/>
        <xdr:cNvCxnSpPr/>
      </xdr:nvCxnSpPr>
      <xdr:spPr>
        <a:xfrm flipV="1">
          <a:off x="15671800" y="66192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115570</xdr:rowOff>
    </xdr:from>
    <xdr:to>
      <xdr:col>22</xdr:col>
      <xdr:colOff>565150</xdr:colOff>
      <xdr:row>38</xdr:row>
      <xdr:rowOff>149860</xdr:rowOff>
    </xdr:to>
    <xdr:cxnSp macro="">
      <xdr:nvCxnSpPr>
        <xdr:cNvPr id="310" name="直線コネクタ 309"/>
        <xdr:cNvCxnSpPr/>
      </xdr:nvCxnSpPr>
      <xdr:spPr>
        <a:xfrm flipV="1">
          <a:off x="14782800" y="6630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115570</xdr:rowOff>
    </xdr:from>
    <xdr:to>
      <xdr:col>21</xdr:col>
      <xdr:colOff>361950</xdr:colOff>
      <xdr:row>38</xdr:row>
      <xdr:rowOff>149860</xdr:rowOff>
    </xdr:to>
    <xdr:cxnSp macro="">
      <xdr:nvCxnSpPr>
        <xdr:cNvPr id="313" name="直線コネクタ 312"/>
        <xdr:cNvCxnSpPr/>
      </xdr:nvCxnSpPr>
      <xdr:spPr>
        <a:xfrm>
          <a:off x="13893800" y="6630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115570</xdr:rowOff>
    </xdr:from>
    <xdr:to>
      <xdr:col>20</xdr:col>
      <xdr:colOff>158750</xdr:colOff>
      <xdr:row>38</xdr:row>
      <xdr:rowOff>161290</xdr:rowOff>
    </xdr:to>
    <xdr:cxnSp macro="">
      <xdr:nvCxnSpPr>
        <xdr:cNvPr id="316" name="直線コネクタ 315"/>
        <xdr:cNvCxnSpPr/>
      </xdr:nvCxnSpPr>
      <xdr:spPr>
        <a:xfrm flipV="1">
          <a:off x="13004800" y="66306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26" name="円/楕円 325"/>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27"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64770</xdr:rowOff>
    </xdr:from>
    <xdr:to>
      <xdr:col>22</xdr:col>
      <xdr:colOff>615950</xdr:colOff>
      <xdr:row>38</xdr:row>
      <xdr:rowOff>166370</xdr:rowOff>
    </xdr:to>
    <xdr:sp macro="" textlink="">
      <xdr:nvSpPr>
        <xdr:cNvPr id="328" name="円/楕円 327"/>
        <xdr:cNvSpPr/>
      </xdr:nvSpPr>
      <xdr:spPr>
        <a:xfrm>
          <a:off x="15621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151147</xdr:rowOff>
    </xdr:from>
    <xdr:ext cx="736600" cy="259045"/>
    <xdr:sp macro="" textlink="">
      <xdr:nvSpPr>
        <xdr:cNvPr id="329" name="テキスト ボックス 328"/>
        <xdr:cNvSpPr txBox="1"/>
      </xdr:nvSpPr>
      <xdr:spPr>
        <a:xfrm>
          <a:off x="15290800" y="666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99060</xdr:rowOff>
    </xdr:from>
    <xdr:to>
      <xdr:col>21</xdr:col>
      <xdr:colOff>412750</xdr:colOff>
      <xdr:row>39</xdr:row>
      <xdr:rowOff>29210</xdr:rowOff>
    </xdr:to>
    <xdr:sp macro="" textlink="">
      <xdr:nvSpPr>
        <xdr:cNvPr id="330" name="円/楕円 329"/>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13987</xdr:rowOff>
    </xdr:from>
    <xdr:ext cx="762000" cy="259045"/>
    <xdr:sp macro="" textlink="">
      <xdr:nvSpPr>
        <xdr:cNvPr id="331" name="テキスト ボックス 330"/>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64770</xdr:rowOff>
    </xdr:from>
    <xdr:to>
      <xdr:col>20</xdr:col>
      <xdr:colOff>209550</xdr:colOff>
      <xdr:row>38</xdr:row>
      <xdr:rowOff>166370</xdr:rowOff>
    </xdr:to>
    <xdr:sp macro="" textlink="">
      <xdr:nvSpPr>
        <xdr:cNvPr id="332" name="円/楕円 331"/>
        <xdr:cNvSpPr/>
      </xdr:nvSpPr>
      <xdr:spPr>
        <a:xfrm>
          <a:off x="13843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151147</xdr:rowOff>
    </xdr:from>
    <xdr:ext cx="762000" cy="259045"/>
    <xdr:sp macro="" textlink="">
      <xdr:nvSpPr>
        <xdr:cNvPr id="333" name="テキスト ボックス 332"/>
        <xdr:cNvSpPr txBox="1"/>
      </xdr:nvSpPr>
      <xdr:spPr>
        <a:xfrm>
          <a:off x="13512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110490</xdr:rowOff>
    </xdr:from>
    <xdr:to>
      <xdr:col>19</xdr:col>
      <xdr:colOff>6350</xdr:colOff>
      <xdr:row>39</xdr:row>
      <xdr:rowOff>40640</xdr:rowOff>
    </xdr:to>
    <xdr:sp macro="" textlink="">
      <xdr:nvSpPr>
        <xdr:cNvPr id="334" name="円/楕円 333"/>
        <xdr:cNvSpPr/>
      </xdr:nvSpPr>
      <xdr:spPr>
        <a:xfrm>
          <a:off x="12954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25417</xdr:rowOff>
    </xdr:from>
    <xdr:ext cx="762000" cy="259045"/>
    <xdr:sp macro="" textlink="">
      <xdr:nvSpPr>
        <xdr:cNvPr id="335" name="テキスト ボックス 334"/>
        <xdr:cNvSpPr txBox="1"/>
      </xdr:nvSpPr>
      <xdr:spPr>
        <a:xfrm>
          <a:off x="12623800" y="67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取組みとして地方債新規借入の抑制及び繰上償還を行っているほかに、</a:t>
          </a:r>
          <a:r>
            <a:rPr kumimoji="1" lang="en-US" altLang="ja-JP" sz="1300">
              <a:latin typeface="ＭＳ Ｐゴシック"/>
            </a:rPr>
            <a:t>H27</a:t>
          </a:r>
          <a:r>
            <a:rPr kumimoji="1" lang="ja-JP" altLang="en-US" sz="1300">
              <a:latin typeface="ＭＳ Ｐゴシック"/>
            </a:rPr>
            <a:t>年度は大口の起債が償還終了したことから、前年度比▲</a:t>
          </a:r>
          <a:r>
            <a:rPr kumimoji="1" lang="en-US" altLang="ja-JP" sz="1300">
              <a:latin typeface="ＭＳ Ｐゴシック"/>
            </a:rPr>
            <a:t>1.0</a:t>
          </a:r>
          <a:r>
            <a:rPr kumimoji="1" lang="ja-JP" altLang="en-US" sz="1300">
              <a:latin typeface="ＭＳ Ｐゴシック"/>
            </a:rPr>
            <a:t>ポイントと改善した。</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168148</xdr:rowOff>
    </xdr:from>
    <xdr:to>
      <xdr:col>7</xdr:col>
      <xdr:colOff>15875</xdr:colOff>
      <xdr:row>79</xdr:row>
      <xdr:rowOff>42418</xdr:rowOff>
    </xdr:to>
    <xdr:cxnSp macro="">
      <xdr:nvCxnSpPr>
        <xdr:cNvPr id="365" name="直線コネクタ 364"/>
        <xdr:cNvCxnSpPr/>
      </xdr:nvCxnSpPr>
      <xdr:spPr>
        <a:xfrm flipV="1">
          <a:off x="3987800" y="135412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33274</xdr:rowOff>
    </xdr:from>
    <xdr:to>
      <xdr:col>5</xdr:col>
      <xdr:colOff>549275</xdr:colOff>
      <xdr:row>79</xdr:row>
      <xdr:rowOff>42418</xdr:rowOff>
    </xdr:to>
    <xdr:cxnSp macro="">
      <xdr:nvCxnSpPr>
        <xdr:cNvPr id="368" name="直線コネクタ 367"/>
        <xdr:cNvCxnSpPr/>
      </xdr:nvCxnSpPr>
      <xdr:spPr>
        <a:xfrm>
          <a:off x="3098800" y="13577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33274</xdr:rowOff>
    </xdr:from>
    <xdr:to>
      <xdr:col>4</xdr:col>
      <xdr:colOff>346075</xdr:colOff>
      <xdr:row>79</xdr:row>
      <xdr:rowOff>69850</xdr:rowOff>
    </xdr:to>
    <xdr:cxnSp macro="">
      <xdr:nvCxnSpPr>
        <xdr:cNvPr id="371" name="直線コネクタ 370"/>
        <xdr:cNvCxnSpPr/>
      </xdr:nvCxnSpPr>
      <xdr:spPr>
        <a:xfrm flipV="1">
          <a:off x="2209800" y="13577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37846</xdr:rowOff>
    </xdr:from>
    <xdr:to>
      <xdr:col>3</xdr:col>
      <xdr:colOff>142875</xdr:colOff>
      <xdr:row>79</xdr:row>
      <xdr:rowOff>69850</xdr:rowOff>
    </xdr:to>
    <xdr:cxnSp macro="">
      <xdr:nvCxnSpPr>
        <xdr:cNvPr id="374" name="直線コネクタ 373"/>
        <xdr:cNvCxnSpPr/>
      </xdr:nvCxnSpPr>
      <xdr:spPr>
        <a:xfrm>
          <a:off x="1320800" y="135823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117348</xdr:rowOff>
    </xdr:from>
    <xdr:to>
      <xdr:col>7</xdr:col>
      <xdr:colOff>66675</xdr:colOff>
      <xdr:row>79</xdr:row>
      <xdr:rowOff>47498</xdr:rowOff>
    </xdr:to>
    <xdr:sp macro="" textlink="">
      <xdr:nvSpPr>
        <xdr:cNvPr id="384" name="円/楕円 383"/>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89425</xdr:rowOff>
    </xdr:from>
    <xdr:ext cx="762000" cy="259045"/>
    <xdr:sp macro="" textlink="">
      <xdr:nvSpPr>
        <xdr:cNvPr id="385"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163068</xdr:rowOff>
    </xdr:from>
    <xdr:to>
      <xdr:col>5</xdr:col>
      <xdr:colOff>600075</xdr:colOff>
      <xdr:row>79</xdr:row>
      <xdr:rowOff>93218</xdr:rowOff>
    </xdr:to>
    <xdr:sp macro="" textlink="">
      <xdr:nvSpPr>
        <xdr:cNvPr id="386" name="円/楕円 385"/>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77995</xdr:rowOff>
    </xdr:from>
    <xdr:ext cx="736600" cy="259045"/>
    <xdr:sp macro="" textlink="">
      <xdr:nvSpPr>
        <xdr:cNvPr id="387" name="テキスト ボックス 386"/>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153924</xdr:rowOff>
    </xdr:from>
    <xdr:to>
      <xdr:col>4</xdr:col>
      <xdr:colOff>396875</xdr:colOff>
      <xdr:row>79</xdr:row>
      <xdr:rowOff>84074</xdr:rowOff>
    </xdr:to>
    <xdr:sp macro="" textlink="">
      <xdr:nvSpPr>
        <xdr:cNvPr id="388" name="円/楕円 387"/>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68851</xdr:rowOff>
    </xdr:from>
    <xdr:ext cx="762000" cy="259045"/>
    <xdr:sp macro="" textlink="">
      <xdr:nvSpPr>
        <xdr:cNvPr id="389" name="テキスト ボックス 388"/>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90" name="円/楕円 389"/>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91" name="テキスト ボックス 390"/>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158496</xdr:rowOff>
    </xdr:from>
    <xdr:to>
      <xdr:col>1</xdr:col>
      <xdr:colOff>676275</xdr:colOff>
      <xdr:row>79</xdr:row>
      <xdr:rowOff>88646</xdr:rowOff>
    </xdr:to>
    <xdr:sp macro="" textlink="">
      <xdr:nvSpPr>
        <xdr:cNvPr id="392" name="円/楕円 391"/>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73423</xdr:rowOff>
    </xdr:from>
    <xdr:ext cx="762000" cy="259045"/>
    <xdr:sp macro="" textlink="">
      <xdr:nvSpPr>
        <xdr:cNvPr id="393" name="テキスト ボックス 392"/>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分子となる経常支出は、物件費及び維持補修費が増加したことで前年度比</a:t>
          </a:r>
          <a:r>
            <a:rPr kumimoji="1" lang="en-US" altLang="ja-JP" sz="1300">
              <a:latin typeface="ＭＳ Ｐゴシック"/>
            </a:rPr>
            <a:t>1</a:t>
          </a:r>
          <a:r>
            <a:rPr kumimoji="1" lang="ja-JP" altLang="en-US" sz="1300">
              <a:latin typeface="ＭＳ Ｐゴシック"/>
            </a:rPr>
            <a:t>億円増となった。さらに、分母となる経常一般財源が普通交付税の合併算定替の縮減等で</a:t>
          </a:r>
          <a:r>
            <a:rPr kumimoji="1" lang="en-US" altLang="ja-JP" sz="1300">
              <a:latin typeface="ＭＳ Ｐゴシック"/>
            </a:rPr>
            <a:t>3</a:t>
          </a:r>
          <a:r>
            <a:rPr kumimoji="1" lang="ja-JP" altLang="en-US" sz="1300">
              <a:latin typeface="ＭＳ Ｐゴシック"/>
            </a:rPr>
            <a:t>億円減少したため、比率についても前年度比＋</a:t>
          </a:r>
          <a:r>
            <a:rPr kumimoji="1" lang="en-US" altLang="ja-JP" sz="1300">
              <a:latin typeface="ＭＳ Ｐゴシック"/>
            </a:rPr>
            <a:t>2.5</a:t>
          </a:r>
          <a:r>
            <a:rPr kumimoji="1" lang="ja-JP" altLang="en-US" sz="1300">
              <a:latin typeface="ＭＳ Ｐゴシック"/>
            </a:rPr>
            <a:t>ポイントと大幅に悪化した。</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159004</xdr:rowOff>
    </xdr:from>
    <xdr:to>
      <xdr:col>24</xdr:col>
      <xdr:colOff>31750</xdr:colOff>
      <xdr:row>75</xdr:row>
      <xdr:rowOff>101854</xdr:rowOff>
    </xdr:to>
    <xdr:cxnSp macro="">
      <xdr:nvCxnSpPr>
        <xdr:cNvPr id="424" name="直線コネクタ 423"/>
        <xdr:cNvCxnSpPr/>
      </xdr:nvCxnSpPr>
      <xdr:spPr>
        <a:xfrm>
          <a:off x="15671800" y="128463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145288</xdr:rowOff>
    </xdr:from>
    <xdr:to>
      <xdr:col>22</xdr:col>
      <xdr:colOff>565150</xdr:colOff>
      <xdr:row>74</xdr:row>
      <xdr:rowOff>159004</xdr:rowOff>
    </xdr:to>
    <xdr:cxnSp macro="">
      <xdr:nvCxnSpPr>
        <xdr:cNvPr id="427" name="直線コネクタ 426"/>
        <xdr:cNvCxnSpPr/>
      </xdr:nvCxnSpPr>
      <xdr:spPr>
        <a:xfrm>
          <a:off x="14782800" y="12832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108712</xdr:rowOff>
    </xdr:from>
    <xdr:to>
      <xdr:col>21</xdr:col>
      <xdr:colOff>361950</xdr:colOff>
      <xdr:row>74</xdr:row>
      <xdr:rowOff>145288</xdr:rowOff>
    </xdr:to>
    <xdr:cxnSp macro="">
      <xdr:nvCxnSpPr>
        <xdr:cNvPr id="430" name="直線コネクタ 429"/>
        <xdr:cNvCxnSpPr/>
      </xdr:nvCxnSpPr>
      <xdr:spPr>
        <a:xfrm>
          <a:off x="13893800" y="12796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104140</xdr:rowOff>
    </xdr:from>
    <xdr:to>
      <xdr:col>20</xdr:col>
      <xdr:colOff>158750</xdr:colOff>
      <xdr:row>74</xdr:row>
      <xdr:rowOff>108712</xdr:rowOff>
    </xdr:to>
    <xdr:cxnSp macro="">
      <xdr:nvCxnSpPr>
        <xdr:cNvPr id="433" name="直線コネクタ 432"/>
        <xdr:cNvCxnSpPr/>
      </xdr:nvCxnSpPr>
      <xdr:spPr>
        <a:xfrm>
          <a:off x="13004800" y="127914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51054</xdr:rowOff>
    </xdr:from>
    <xdr:to>
      <xdr:col>24</xdr:col>
      <xdr:colOff>82550</xdr:colOff>
      <xdr:row>75</xdr:row>
      <xdr:rowOff>152654</xdr:rowOff>
    </xdr:to>
    <xdr:sp macro="" textlink="">
      <xdr:nvSpPr>
        <xdr:cNvPr id="443" name="円/楕円 442"/>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67581</xdr:rowOff>
    </xdr:from>
    <xdr:ext cx="762000" cy="259045"/>
    <xdr:sp macro="" textlink="">
      <xdr:nvSpPr>
        <xdr:cNvPr id="444"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108204</xdr:rowOff>
    </xdr:from>
    <xdr:to>
      <xdr:col>22</xdr:col>
      <xdr:colOff>615950</xdr:colOff>
      <xdr:row>75</xdr:row>
      <xdr:rowOff>38354</xdr:rowOff>
    </xdr:to>
    <xdr:sp macro="" textlink="">
      <xdr:nvSpPr>
        <xdr:cNvPr id="445" name="円/楕円 444"/>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48531</xdr:rowOff>
    </xdr:from>
    <xdr:ext cx="736600" cy="259045"/>
    <xdr:sp macro="" textlink="">
      <xdr:nvSpPr>
        <xdr:cNvPr id="446" name="テキスト ボックス 445"/>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94488</xdr:rowOff>
    </xdr:from>
    <xdr:to>
      <xdr:col>21</xdr:col>
      <xdr:colOff>412750</xdr:colOff>
      <xdr:row>75</xdr:row>
      <xdr:rowOff>24638</xdr:rowOff>
    </xdr:to>
    <xdr:sp macro="" textlink="">
      <xdr:nvSpPr>
        <xdr:cNvPr id="447" name="円/楕円 446"/>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34815</xdr:rowOff>
    </xdr:from>
    <xdr:ext cx="762000" cy="259045"/>
    <xdr:sp macro="" textlink="">
      <xdr:nvSpPr>
        <xdr:cNvPr id="448" name="テキスト ボックス 447"/>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57912</xdr:rowOff>
    </xdr:from>
    <xdr:to>
      <xdr:col>20</xdr:col>
      <xdr:colOff>209550</xdr:colOff>
      <xdr:row>74</xdr:row>
      <xdr:rowOff>159512</xdr:rowOff>
    </xdr:to>
    <xdr:sp macro="" textlink="">
      <xdr:nvSpPr>
        <xdr:cNvPr id="449" name="円/楕円 448"/>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169689</xdr:rowOff>
    </xdr:from>
    <xdr:ext cx="762000" cy="259045"/>
    <xdr:sp macro="" textlink="">
      <xdr:nvSpPr>
        <xdr:cNvPr id="450" name="テキスト ボックス 449"/>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53340</xdr:rowOff>
    </xdr:from>
    <xdr:to>
      <xdr:col>19</xdr:col>
      <xdr:colOff>6350</xdr:colOff>
      <xdr:row>74</xdr:row>
      <xdr:rowOff>154940</xdr:rowOff>
    </xdr:to>
    <xdr:sp macro="" textlink="">
      <xdr:nvSpPr>
        <xdr:cNvPr id="451" name="円/楕円 450"/>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165117</xdr:rowOff>
    </xdr:from>
    <xdr:ext cx="762000" cy="259045"/>
    <xdr:sp macro="" textlink="">
      <xdr:nvSpPr>
        <xdr:cNvPr id="452" name="テキスト ボックス 451"/>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香川県さぬき市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12967</xdr:rowOff>
    </xdr:from>
    <xdr:to>
      <xdr:col>4</xdr:col>
      <xdr:colOff>1117600</xdr:colOff>
      <xdr:row>16</xdr:row>
      <xdr:rowOff>15672</xdr:rowOff>
    </xdr:to>
    <xdr:cxnSp macro="">
      <xdr:nvCxnSpPr>
        <xdr:cNvPr id="50" name="直線コネクタ 49"/>
        <xdr:cNvCxnSpPr/>
      </xdr:nvCxnSpPr>
      <xdr:spPr bwMode="auto">
        <a:xfrm>
          <a:off x="5003800" y="2803792"/>
          <a:ext cx="6477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12967</xdr:rowOff>
    </xdr:from>
    <xdr:to>
      <xdr:col>4</xdr:col>
      <xdr:colOff>469900</xdr:colOff>
      <xdr:row>16</xdr:row>
      <xdr:rowOff>56686</xdr:rowOff>
    </xdr:to>
    <xdr:cxnSp macro="">
      <xdr:nvCxnSpPr>
        <xdr:cNvPr id="53" name="直線コネクタ 52"/>
        <xdr:cNvCxnSpPr/>
      </xdr:nvCxnSpPr>
      <xdr:spPr bwMode="auto">
        <a:xfrm flipV="1">
          <a:off x="4305300" y="2803792"/>
          <a:ext cx="698500" cy="43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4413</xdr:rowOff>
    </xdr:from>
    <xdr:to>
      <xdr:col>3</xdr:col>
      <xdr:colOff>904875</xdr:colOff>
      <xdr:row>16</xdr:row>
      <xdr:rowOff>56686</xdr:rowOff>
    </xdr:to>
    <xdr:cxnSp macro="">
      <xdr:nvCxnSpPr>
        <xdr:cNvPr id="56" name="直線コネクタ 55"/>
        <xdr:cNvCxnSpPr/>
      </xdr:nvCxnSpPr>
      <xdr:spPr bwMode="auto">
        <a:xfrm>
          <a:off x="3606800" y="2795238"/>
          <a:ext cx="698500" cy="5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161157</xdr:rowOff>
    </xdr:from>
    <xdr:to>
      <xdr:col>3</xdr:col>
      <xdr:colOff>206375</xdr:colOff>
      <xdr:row>16</xdr:row>
      <xdr:rowOff>4413</xdr:rowOff>
    </xdr:to>
    <xdr:cxnSp macro="">
      <xdr:nvCxnSpPr>
        <xdr:cNvPr id="59" name="直線コネクタ 58"/>
        <xdr:cNvCxnSpPr/>
      </xdr:nvCxnSpPr>
      <xdr:spPr bwMode="auto">
        <a:xfrm>
          <a:off x="2908300" y="2780532"/>
          <a:ext cx="698500" cy="1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136322</xdr:rowOff>
    </xdr:from>
    <xdr:to>
      <xdr:col>5</xdr:col>
      <xdr:colOff>34925</xdr:colOff>
      <xdr:row>16</xdr:row>
      <xdr:rowOff>66472</xdr:rowOff>
    </xdr:to>
    <xdr:sp macro="" textlink="">
      <xdr:nvSpPr>
        <xdr:cNvPr id="69" name="円/楕円 68"/>
        <xdr:cNvSpPr/>
      </xdr:nvSpPr>
      <xdr:spPr bwMode="auto">
        <a:xfrm>
          <a:off x="5600700" y="275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152849</xdr:rowOff>
    </xdr:from>
    <xdr:ext cx="762000" cy="259045"/>
    <xdr:sp macro="" textlink="">
      <xdr:nvSpPr>
        <xdr:cNvPr id="70" name="人口1人当たり決算額の推移該当値テキスト130"/>
        <xdr:cNvSpPr txBox="1"/>
      </xdr:nvSpPr>
      <xdr:spPr>
        <a:xfrm>
          <a:off x="5740400" y="260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79,344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133617</xdr:rowOff>
    </xdr:from>
    <xdr:to>
      <xdr:col>4</xdr:col>
      <xdr:colOff>520700</xdr:colOff>
      <xdr:row>16</xdr:row>
      <xdr:rowOff>63767</xdr:rowOff>
    </xdr:to>
    <xdr:sp macro="" textlink="">
      <xdr:nvSpPr>
        <xdr:cNvPr id="71" name="円/楕円 70"/>
        <xdr:cNvSpPr/>
      </xdr:nvSpPr>
      <xdr:spPr bwMode="auto">
        <a:xfrm>
          <a:off x="4953000" y="2752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73944</xdr:rowOff>
    </xdr:from>
    <xdr:ext cx="736600" cy="259045"/>
    <xdr:sp macro="" textlink="">
      <xdr:nvSpPr>
        <xdr:cNvPr id="72" name="テキスト ボックス 71"/>
        <xdr:cNvSpPr txBox="1"/>
      </xdr:nvSpPr>
      <xdr:spPr>
        <a:xfrm>
          <a:off x="4622800" y="252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5886</xdr:rowOff>
    </xdr:from>
    <xdr:to>
      <xdr:col>3</xdr:col>
      <xdr:colOff>955675</xdr:colOff>
      <xdr:row>16</xdr:row>
      <xdr:rowOff>107486</xdr:rowOff>
    </xdr:to>
    <xdr:sp macro="" textlink="">
      <xdr:nvSpPr>
        <xdr:cNvPr id="73" name="円/楕円 72"/>
        <xdr:cNvSpPr/>
      </xdr:nvSpPr>
      <xdr:spPr bwMode="auto">
        <a:xfrm>
          <a:off x="4254500" y="279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117663</xdr:rowOff>
    </xdr:from>
    <xdr:ext cx="762000" cy="259045"/>
    <xdr:sp macro="" textlink="">
      <xdr:nvSpPr>
        <xdr:cNvPr id="74" name="テキスト ボックス 73"/>
        <xdr:cNvSpPr txBox="1"/>
      </xdr:nvSpPr>
      <xdr:spPr>
        <a:xfrm>
          <a:off x="3924300" y="256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77,191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125063</xdr:rowOff>
    </xdr:from>
    <xdr:to>
      <xdr:col>3</xdr:col>
      <xdr:colOff>257175</xdr:colOff>
      <xdr:row>16</xdr:row>
      <xdr:rowOff>55213</xdr:rowOff>
    </xdr:to>
    <xdr:sp macro="" textlink="">
      <xdr:nvSpPr>
        <xdr:cNvPr id="75" name="円/楕円 74"/>
        <xdr:cNvSpPr/>
      </xdr:nvSpPr>
      <xdr:spPr bwMode="auto">
        <a:xfrm>
          <a:off x="3556000" y="274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65390</xdr:rowOff>
    </xdr:from>
    <xdr:ext cx="762000" cy="259045"/>
    <xdr:sp macro="" textlink="">
      <xdr:nvSpPr>
        <xdr:cNvPr id="76" name="テキスト ボックス 75"/>
        <xdr:cNvSpPr txBox="1"/>
      </xdr:nvSpPr>
      <xdr:spPr>
        <a:xfrm>
          <a:off x="3225800" y="25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79,935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110357</xdr:rowOff>
    </xdr:from>
    <xdr:to>
      <xdr:col>2</xdr:col>
      <xdr:colOff>692150</xdr:colOff>
      <xdr:row>16</xdr:row>
      <xdr:rowOff>40507</xdr:rowOff>
    </xdr:to>
    <xdr:sp macro="" textlink="">
      <xdr:nvSpPr>
        <xdr:cNvPr id="77" name="円/楕円 76"/>
        <xdr:cNvSpPr/>
      </xdr:nvSpPr>
      <xdr:spPr bwMode="auto">
        <a:xfrm>
          <a:off x="2857500" y="2729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50684</xdr:rowOff>
    </xdr:from>
    <xdr:ext cx="762000" cy="259045"/>
    <xdr:sp macro="" textlink="">
      <xdr:nvSpPr>
        <xdr:cNvPr id="78" name="テキスト ボックス 77"/>
        <xdr:cNvSpPr txBox="1"/>
      </xdr:nvSpPr>
      <xdr:spPr>
        <a:xfrm>
          <a:off x="2527300" y="2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274657</xdr:rowOff>
    </xdr:from>
    <xdr:to>
      <xdr:col>4</xdr:col>
      <xdr:colOff>1117600</xdr:colOff>
      <xdr:row>37</xdr:row>
      <xdr:rowOff>147574</xdr:rowOff>
    </xdr:to>
    <xdr:cxnSp macro="">
      <xdr:nvCxnSpPr>
        <xdr:cNvPr id="106" name="直線コネクタ 105"/>
        <xdr:cNvCxnSpPr/>
      </xdr:nvCxnSpPr>
      <xdr:spPr bwMode="auto">
        <a:xfrm flipV="1">
          <a:off x="5651500" y="6542107"/>
          <a:ext cx="0" cy="730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119651</xdr:rowOff>
    </xdr:from>
    <xdr:ext cx="762000" cy="259045"/>
    <xdr:sp macro="" textlink="">
      <xdr:nvSpPr>
        <xdr:cNvPr id="107" name="人口1人当たり決算額の推移最小値テキスト445"/>
        <xdr:cNvSpPr txBox="1"/>
      </xdr:nvSpPr>
      <xdr:spPr>
        <a:xfrm>
          <a:off x="5740400" y="724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147574</xdr:rowOff>
    </xdr:from>
    <xdr:to>
      <xdr:col>5</xdr:col>
      <xdr:colOff>73025</xdr:colOff>
      <xdr:row>37</xdr:row>
      <xdr:rowOff>147574</xdr:rowOff>
    </xdr:to>
    <xdr:cxnSp macro="">
      <xdr:nvCxnSpPr>
        <xdr:cNvPr id="108" name="直線コネクタ 107"/>
        <xdr:cNvCxnSpPr/>
      </xdr:nvCxnSpPr>
      <xdr:spPr bwMode="auto">
        <a:xfrm>
          <a:off x="5562600" y="7272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18133</xdr:rowOff>
    </xdr:from>
    <xdr:ext cx="762000" cy="259045"/>
    <xdr:sp macro="" textlink="">
      <xdr:nvSpPr>
        <xdr:cNvPr id="109" name="人口1人当たり決算額の推移最大値テキスト445"/>
        <xdr:cNvSpPr txBox="1"/>
      </xdr:nvSpPr>
      <xdr:spPr>
        <a:xfrm>
          <a:off x="5740400" y="628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34</xdr:row>
      <xdr:rowOff>274657</xdr:rowOff>
    </xdr:from>
    <xdr:to>
      <xdr:col>5</xdr:col>
      <xdr:colOff>73025</xdr:colOff>
      <xdr:row>34</xdr:row>
      <xdr:rowOff>274657</xdr:rowOff>
    </xdr:to>
    <xdr:cxnSp macro="">
      <xdr:nvCxnSpPr>
        <xdr:cNvPr id="110" name="直線コネクタ 109"/>
        <xdr:cNvCxnSpPr/>
      </xdr:nvCxnSpPr>
      <xdr:spPr bwMode="auto">
        <a:xfrm>
          <a:off x="5562600" y="6542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275037</xdr:rowOff>
    </xdr:from>
    <xdr:to>
      <xdr:col>4</xdr:col>
      <xdr:colOff>1117600</xdr:colOff>
      <xdr:row>34</xdr:row>
      <xdr:rowOff>332245</xdr:rowOff>
    </xdr:to>
    <xdr:cxnSp macro="">
      <xdr:nvCxnSpPr>
        <xdr:cNvPr id="111" name="直線コネクタ 110"/>
        <xdr:cNvCxnSpPr/>
      </xdr:nvCxnSpPr>
      <xdr:spPr bwMode="auto">
        <a:xfrm>
          <a:off x="5003800" y="6542487"/>
          <a:ext cx="647700" cy="5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201592</xdr:rowOff>
    </xdr:from>
    <xdr:ext cx="762000" cy="259045"/>
    <xdr:sp macro="" textlink="">
      <xdr:nvSpPr>
        <xdr:cNvPr id="112" name="人口1人当たり決算額の推移平均値テキスト445"/>
        <xdr:cNvSpPr txBox="1"/>
      </xdr:nvSpPr>
      <xdr:spPr>
        <a:xfrm>
          <a:off x="5740400" y="6811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229515</xdr:rowOff>
    </xdr:from>
    <xdr:to>
      <xdr:col>5</xdr:col>
      <xdr:colOff>34925</xdr:colOff>
      <xdr:row>35</xdr:row>
      <xdr:rowOff>331115</xdr:rowOff>
    </xdr:to>
    <xdr:sp macro="" textlink="">
      <xdr:nvSpPr>
        <xdr:cNvPr id="113" name="フローチャート : 判断 112"/>
        <xdr:cNvSpPr/>
      </xdr:nvSpPr>
      <xdr:spPr bwMode="auto">
        <a:xfrm>
          <a:off x="5600700" y="683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187084</xdr:rowOff>
    </xdr:from>
    <xdr:to>
      <xdr:col>4</xdr:col>
      <xdr:colOff>469900</xdr:colOff>
      <xdr:row>34</xdr:row>
      <xdr:rowOff>275037</xdr:rowOff>
    </xdr:to>
    <xdr:cxnSp macro="">
      <xdr:nvCxnSpPr>
        <xdr:cNvPr id="114" name="直線コネクタ 113"/>
        <xdr:cNvCxnSpPr/>
      </xdr:nvCxnSpPr>
      <xdr:spPr bwMode="auto">
        <a:xfrm>
          <a:off x="4305300" y="6454534"/>
          <a:ext cx="698500" cy="87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211131</xdr:rowOff>
    </xdr:from>
    <xdr:to>
      <xdr:col>4</xdr:col>
      <xdr:colOff>520700</xdr:colOff>
      <xdr:row>35</xdr:row>
      <xdr:rowOff>312731</xdr:rowOff>
    </xdr:to>
    <xdr:sp macro="" textlink="">
      <xdr:nvSpPr>
        <xdr:cNvPr id="115" name="フローチャート : 判断 114"/>
        <xdr:cNvSpPr/>
      </xdr:nvSpPr>
      <xdr:spPr bwMode="auto">
        <a:xfrm>
          <a:off x="49530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297508</xdr:rowOff>
    </xdr:from>
    <xdr:ext cx="736600" cy="259045"/>
    <xdr:sp macro="" textlink="">
      <xdr:nvSpPr>
        <xdr:cNvPr id="116" name="テキスト ボックス 115"/>
        <xdr:cNvSpPr txBox="1"/>
      </xdr:nvSpPr>
      <xdr:spPr>
        <a:xfrm>
          <a:off x="4622800" y="6907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141725</xdr:rowOff>
    </xdr:from>
    <xdr:to>
      <xdr:col>3</xdr:col>
      <xdr:colOff>904875</xdr:colOff>
      <xdr:row>34</xdr:row>
      <xdr:rowOff>187084</xdr:rowOff>
    </xdr:to>
    <xdr:cxnSp macro="">
      <xdr:nvCxnSpPr>
        <xdr:cNvPr id="117" name="直線コネクタ 116"/>
        <xdr:cNvCxnSpPr/>
      </xdr:nvCxnSpPr>
      <xdr:spPr bwMode="auto">
        <a:xfrm>
          <a:off x="3606800" y="6409175"/>
          <a:ext cx="698500" cy="4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173412</xdr:rowOff>
    </xdr:from>
    <xdr:to>
      <xdr:col>3</xdr:col>
      <xdr:colOff>955675</xdr:colOff>
      <xdr:row>35</xdr:row>
      <xdr:rowOff>275012</xdr:rowOff>
    </xdr:to>
    <xdr:sp macro="" textlink="">
      <xdr:nvSpPr>
        <xdr:cNvPr id="118" name="フローチャート : 判断 117"/>
        <xdr:cNvSpPr/>
      </xdr:nvSpPr>
      <xdr:spPr bwMode="auto">
        <a:xfrm>
          <a:off x="42545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259789</xdr:rowOff>
    </xdr:from>
    <xdr:ext cx="762000" cy="259045"/>
    <xdr:sp macro="" textlink="">
      <xdr:nvSpPr>
        <xdr:cNvPr id="119" name="テキスト ボックス 118"/>
        <xdr:cNvSpPr txBox="1"/>
      </xdr:nvSpPr>
      <xdr:spPr>
        <a:xfrm>
          <a:off x="39243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29254</xdr:rowOff>
    </xdr:from>
    <xdr:to>
      <xdr:col>3</xdr:col>
      <xdr:colOff>206375</xdr:colOff>
      <xdr:row>34</xdr:row>
      <xdr:rowOff>141725</xdr:rowOff>
    </xdr:to>
    <xdr:cxnSp macro="">
      <xdr:nvCxnSpPr>
        <xdr:cNvPr id="120" name="直線コネクタ 119"/>
        <xdr:cNvCxnSpPr/>
      </xdr:nvCxnSpPr>
      <xdr:spPr bwMode="auto">
        <a:xfrm>
          <a:off x="2908300" y="6296704"/>
          <a:ext cx="698500" cy="11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144494</xdr:rowOff>
    </xdr:from>
    <xdr:to>
      <xdr:col>3</xdr:col>
      <xdr:colOff>257175</xdr:colOff>
      <xdr:row>35</xdr:row>
      <xdr:rowOff>246094</xdr:rowOff>
    </xdr:to>
    <xdr:sp macro="" textlink="">
      <xdr:nvSpPr>
        <xdr:cNvPr id="121" name="フローチャート : 判断 120"/>
        <xdr:cNvSpPr/>
      </xdr:nvSpPr>
      <xdr:spPr bwMode="auto">
        <a:xfrm>
          <a:off x="35560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230871</xdr:rowOff>
    </xdr:from>
    <xdr:ext cx="762000" cy="259045"/>
    <xdr:sp macro="" textlink="">
      <xdr:nvSpPr>
        <xdr:cNvPr id="122" name="テキスト ボックス 121"/>
        <xdr:cNvSpPr txBox="1"/>
      </xdr:nvSpPr>
      <xdr:spPr>
        <a:xfrm>
          <a:off x="32258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111366</xdr:rowOff>
    </xdr:from>
    <xdr:to>
      <xdr:col>2</xdr:col>
      <xdr:colOff>692150</xdr:colOff>
      <xdr:row>35</xdr:row>
      <xdr:rowOff>212966</xdr:rowOff>
    </xdr:to>
    <xdr:sp macro="" textlink="">
      <xdr:nvSpPr>
        <xdr:cNvPr id="123" name="フローチャート : 判断 122"/>
        <xdr:cNvSpPr/>
      </xdr:nvSpPr>
      <xdr:spPr bwMode="auto">
        <a:xfrm>
          <a:off x="28575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197743</xdr:rowOff>
    </xdr:from>
    <xdr:ext cx="762000" cy="259045"/>
    <xdr:sp macro="" textlink="">
      <xdr:nvSpPr>
        <xdr:cNvPr id="124" name="テキスト ボックス 123"/>
        <xdr:cNvSpPr txBox="1"/>
      </xdr:nvSpPr>
      <xdr:spPr>
        <a:xfrm>
          <a:off x="25273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281445</xdr:rowOff>
    </xdr:from>
    <xdr:to>
      <xdr:col>5</xdr:col>
      <xdr:colOff>34925</xdr:colOff>
      <xdr:row>35</xdr:row>
      <xdr:rowOff>40145</xdr:rowOff>
    </xdr:to>
    <xdr:sp macro="" textlink="">
      <xdr:nvSpPr>
        <xdr:cNvPr id="130" name="円/楕円 129"/>
        <xdr:cNvSpPr/>
      </xdr:nvSpPr>
      <xdr:spPr bwMode="auto">
        <a:xfrm>
          <a:off x="5600700" y="654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190022</xdr:rowOff>
    </xdr:from>
    <xdr:ext cx="762000" cy="259045"/>
    <xdr:sp macro="" textlink="">
      <xdr:nvSpPr>
        <xdr:cNvPr id="131" name="人口1人当たり決算額の推移該当値テキスト445"/>
        <xdr:cNvSpPr txBox="1"/>
      </xdr:nvSpPr>
      <xdr:spPr>
        <a:xfrm>
          <a:off x="5740400" y="64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30,226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224237</xdr:rowOff>
    </xdr:from>
    <xdr:to>
      <xdr:col>4</xdr:col>
      <xdr:colOff>520700</xdr:colOff>
      <xdr:row>34</xdr:row>
      <xdr:rowOff>325837</xdr:rowOff>
    </xdr:to>
    <xdr:sp macro="" textlink="">
      <xdr:nvSpPr>
        <xdr:cNvPr id="132" name="円/楕円 131"/>
        <xdr:cNvSpPr/>
      </xdr:nvSpPr>
      <xdr:spPr bwMode="auto">
        <a:xfrm>
          <a:off x="4953000" y="6491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336014</xdr:rowOff>
    </xdr:from>
    <xdr:ext cx="736600" cy="259045"/>
    <xdr:sp macro="" textlink="">
      <xdr:nvSpPr>
        <xdr:cNvPr id="133" name="テキスト ボックス 132"/>
        <xdr:cNvSpPr txBox="1"/>
      </xdr:nvSpPr>
      <xdr:spPr>
        <a:xfrm>
          <a:off x="4622800" y="626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33,229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136284</xdr:rowOff>
    </xdr:from>
    <xdr:to>
      <xdr:col>3</xdr:col>
      <xdr:colOff>955675</xdr:colOff>
      <xdr:row>34</xdr:row>
      <xdr:rowOff>237883</xdr:rowOff>
    </xdr:to>
    <xdr:sp macro="" textlink="">
      <xdr:nvSpPr>
        <xdr:cNvPr id="134" name="円/楕円 133"/>
        <xdr:cNvSpPr/>
      </xdr:nvSpPr>
      <xdr:spPr bwMode="auto">
        <a:xfrm>
          <a:off x="4254500" y="64037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248061</xdr:rowOff>
    </xdr:from>
    <xdr:ext cx="762000" cy="259045"/>
    <xdr:sp macro="" textlink="">
      <xdr:nvSpPr>
        <xdr:cNvPr id="135" name="テキスト ボックス 134"/>
        <xdr:cNvSpPr txBox="1"/>
      </xdr:nvSpPr>
      <xdr:spPr>
        <a:xfrm>
          <a:off x="3924300" y="617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37,846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90925</xdr:rowOff>
    </xdr:from>
    <xdr:to>
      <xdr:col>3</xdr:col>
      <xdr:colOff>257175</xdr:colOff>
      <xdr:row>34</xdr:row>
      <xdr:rowOff>192525</xdr:rowOff>
    </xdr:to>
    <xdr:sp macro="" textlink="">
      <xdr:nvSpPr>
        <xdr:cNvPr id="136" name="円/楕円 135"/>
        <xdr:cNvSpPr/>
      </xdr:nvSpPr>
      <xdr:spPr bwMode="auto">
        <a:xfrm>
          <a:off x="3556000" y="635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202702</xdr:rowOff>
    </xdr:from>
    <xdr:ext cx="762000" cy="259045"/>
    <xdr:sp macro="" textlink="">
      <xdr:nvSpPr>
        <xdr:cNvPr id="137" name="テキスト ボックス 136"/>
        <xdr:cNvSpPr txBox="1"/>
      </xdr:nvSpPr>
      <xdr:spPr>
        <a:xfrm>
          <a:off x="3225800" y="612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40,227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321354</xdr:rowOff>
    </xdr:from>
    <xdr:to>
      <xdr:col>2</xdr:col>
      <xdr:colOff>692150</xdr:colOff>
      <xdr:row>34</xdr:row>
      <xdr:rowOff>80054</xdr:rowOff>
    </xdr:to>
    <xdr:sp macro="" textlink="">
      <xdr:nvSpPr>
        <xdr:cNvPr id="138" name="円/楕円 137"/>
        <xdr:cNvSpPr/>
      </xdr:nvSpPr>
      <xdr:spPr bwMode="auto">
        <a:xfrm>
          <a:off x="2857500" y="624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90231</xdr:rowOff>
    </xdr:from>
    <xdr:ext cx="762000" cy="259045"/>
    <xdr:sp macro="" textlink="">
      <xdr:nvSpPr>
        <xdr:cNvPr id="139" name="テキスト ボックス 138"/>
        <xdr:cNvSpPr txBox="1"/>
      </xdr:nvSpPr>
      <xdr:spPr>
        <a:xfrm>
          <a:off x="2527300" y="6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50,965
50,605
158.63
26,101,252
25,049,333
925,840
15,885,722
24,367,377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68445</xdr:rowOff>
    </xdr:from>
    <xdr:to>
      <xdr:col>6</xdr:col>
      <xdr:colOff>511175</xdr:colOff>
      <xdr:row>35</xdr:row>
      <xdr:rowOff>100929</xdr:rowOff>
    </xdr:to>
    <xdr:cxnSp macro="">
      <xdr:nvCxnSpPr>
        <xdr:cNvPr id="59" name="直線コネクタ 58"/>
        <xdr:cNvCxnSpPr/>
      </xdr:nvCxnSpPr>
      <xdr:spPr>
        <a:xfrm>
          <a:off x="3797300" y="6069195"/>
          <a:ext cx="8382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68445</xdr:rowOff>
    </xdr:from>
    <xdr:to>
      <xdr:col>5</xdr:col>
      <xdr:colOff>358775</xdr:colOff>
      <xdr:row>35</xdr:row>
      <xdr:rowOff>95031</xdr:rowOff>
    </xdr:to>
    <xdr:cxnSp macro="">
      <xdr:nvCxnSpPr>
        <xdr:cNvPr id="62" name="直線コネクタ 61"/>
        <xdr:cNvCxnSpPr/>
      </xdr:nvCxnSpPr>
      <xdr:spPr>
        <a:xfrm flipV="1">
          <a:off x="2908300" y="6069195"/>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62913</xdr:rowOff>
    </xdr:from>
    <xdr:to>
      <xdr:col>4</xdr:col>
      <xdr:colOff>155575</xdr:colOff>
      <xdr:row>35</xdr:row>
      <xdr:rowOff>95031</xdr:rowOff>
    </xdr:to>
    <xdr:cxnSp macro="">
      <xdr:nvCxnSpPr>
        <xdr:cNvPr id="65" name="直線コネクタ 64"/>
        <xdr:cNvCxnSpPr/>
      </xdr:nvCxnSpPr>
      <xdr:spPr>
        <a:xfrm>
          <a:off x="2019300" y="6063663"/>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14222</xdr:rowOff>
    </xdr:from>
    <xdr:to>
      <xdr:col>2</xdr:col>
      <xdr:colOff>638175</xdr:colOff>
      <xdr:row>35</xdr:row>
      <xdr:rowOff>62913</xdr:rowOff>
    </xdr:to>
    <xdr:cxnSp macro="">
      <xdr:nvCxnSpPr>
        <xdr:cNvPr id="68" name="直線コネクタ 67"/>
        <xdr:cNvCxnSpPr/>
      </xdr:nvCxnSpPr>
      <xdr:spPr>
        <a:xfrm>
          <a:off x="1130300" y="6014972"/>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50129</xdr:rowOff>
    </xdr:from>
    <xdr:to>
      <xdr:col>6</xdr:col>
      <xdr:colOff>561975</xdr:colOff>
      <xdr:row>35</xdr:row>
      <xdr:rowOff>151729</xdr:rowOff>
    </xdr:to>
    <xdr:sp macro="" textlink="">
      <xdr:nvSpPr>
        <xdr:cNvPr id="78" name="円/楕円 77"/>
        <xdr:cNvSpPr/>
      </xdr:nvSpPr>
      <xdr:spPr>
        <a:xfrm>
          <a:off x="4584700" y="60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73006</xdr:rowOff>
    </xdr:from>
    <xdr:ext cx="534377" cy="259045"/>
    <xdr:sp macro="" textlink="">
      <xdr:nvSpPr>
        <xdr:cNvPr id="79" name="人件費該当値テキスト"/>
        <xdr:cNvSpPr txBox="1"/>
      </xdr:nvSpPr>
      <xdr:spPr>
        <a:xfrm>
          <a:off x="4686300" y="590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64,196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17645</xdr:rowOff>
    </xdr:from>
    <xdr:to>
      <xdr:col>5</xdr:col>
      <xdr:colOff>409575</xdr:colOff>
      <xdr:row>35</xdr:row>
      <xdr:rowOff>119245</xdr:rowOff>
    </xdr:to>
    <xdr:sp macro="" textlink="">
      <xdr:nvSpPr>
        <xdr:cNvPr id="80" name="円/楕円 79"/>
        <xdr:cNvSpPr/>
      </xdr:nvSpPr>
      <xdr:spPr>
        <a:xfrm>
          <a:off x="3746500" y="6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135772</xdr:rowOff>
    </xdr:from>
    <xdr:ext cx="534377" cy="259045"/>
    <xdr:sp macro="" textlink="">
      <xdr:nvSpPr>
        <xdr:cNvPr id="81" name="テキスト ボックス 80"/>
        <xdr:cNvSpPr txBox="1"/>
      </xdr:nvSpPr>
      <xdr:spPr>
        <a:xfrm>
          <a:off x="3530111" y="57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44231</xdr:rowOff>
    </xdr:from>
    <xdr:to>
      <xdr:col>4</xdr:col>
      <xdr:colOff>206375</xdr:colOff>
      <xdr:row>35</xdr:row>
      <xdr:rowOff>145831</xdr:rowOff>
    </xdr:to>
    <xdr:sp macro="" textlink="">
      <xdr:nvSpPr>
        <xdr:cNvPr id="82" name="円/楕円 81"/>
        <xdr:cNvSpPr/>
      </xdr:nvSpPr>
      <xdr:spPr>
        <a:xfrm>
          <a:off x="2857500" y="60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136958</xdr:rowOff>
    </xdr:from>
    <xdr:ext cx="534377" cy="259045"/>
    <xdr:sp macro="" textlink="">
      <xdr:nvSpPr>
        <xdr:cNvPr id="83" name="テキスト ボックス 82"/>
        <xdr:cNvSpPr txBox="1"/>
      </xdr:nvSpPr>
      <xdr:spPr>
        <a:xfrm>
          <a:off x="2641111" y="61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12113</xdr:rowOff>
    </xdr:from>
    <xdr:to>
      <xdr:col>3</xdr:col>
      <xdr:colOff>3175</xdr:colOff>
      <xdr:row>35</xdr:row>
      <xdr:rowOff>113713</xdr:rowOff>
    </xdr:to>
    <xdr:sp macro="" textlink="">
      <xdr:nvSpPr>
        <xdr:cNvPr id="84" name="円/楕円 83"/>
        <xdr:cNvSpPr/>
      </xdr:nvSpPr>
      <xdr:spPr>
        <a:xfrm>
          <a:off x="1968500" y="60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104840</xdr:rowOff>
    </xdr:from>
    <xdr:ext cx="534377" cy="259045"/>
    <xdr:sp macro="" textlink="">
      <xdr:nvSpPr>
        <xdr:cNvPr id="85" name="テキスト ボックス 84"/>
        <xdr:cNvSpPr txBox="1"/>
      </xdr:nvSpPr>
      <xdr:spPr>
        <a:xfrm>
          <a:off x="1752111" y="61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134872</xdr:rowOff>
    </xdr:from>
    <xdr:to>
      <xdr:col>1</xdr:col>
      <xdr:colOff>485775</xdr:colOff>
      <xdr:row>35</xdr:row>
      <xdr:rowOff>65022</xdr:rowOff>
    </xdr:to>
    <xdr:sp macro="" textlink="">
      <xdr:nvSpPr>
        <xdr:cNvPr id="86" name="円/楕円 85"/>
        <xdr:cNvSpPr/>
      </xdr:nvSpPr>
      <xdr:spPr>
        <a:xfrm>
          <a:off x="1079500" y="59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56149</xdr:rowOff>
    </xdr:from>
    <xdr:ext cx="534377" cy="259045"/>
    <xdr:sp macro="" textlink="">
      <xdr:nvSpPr>
        <xdr:cNvPr id="87" name="テキスト ボックス 86"/>
        <xdr:cNvSpPr txBox="1"/>
      </xdr:nvSpPr>
      <xdr:spPr>
        <a:xfrm>
          <a:off x="863111" y="60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95790</xdr:rowOff>
    </xdr:from>
    <xdr:to>
      <xdr:col>6</xdr:col>
      <xdr:colOff>511175</xdr:colOff>
      <xdr:row>55</xdr:row>
      <xdr:rowOff>145872</xdr:rowOff>
    </xdr:to>
    <xdr:cxnSp macro="">
      <xdr:nvCxnSpPr>
        <xdr:cNvPr id="117" name="直線コネクタ 116"/>
        <xdr:cNvCxnSpPr/>
      </xdr:nvCxnSpPr>
      <xdr:spPr>
        <a:xfrm flipV="1">
          <a:off x="3797300" y="9525540"/>
          <a:ext cx="8382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127260</xdr:rowOff>
    </xdr:from>
    <xdr:to>
      <xdr:col>5</xdr:col>
      <xdr:colOff>358775</xdr:colOff>
      <xdr:row>55</xdr:row>
      <xdr:rowOff>145872</xdr:rowOff>
    </xdr:to>
    <xdr:cxnSp macro="">
      <xdr:nvCxnSpPr>
        <xdr:cNvPr id="120" name="直線コネクタ 119"/>
        <xdr:cNvCxnSpPr/>
      </xdr:nvCxnSpPr>
      <xdr:spPr>
        <a:xfrm>
          <a:off x="2908300" y="9557010"/>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127260</xdr:rowOff>
    </xdr:from>
    <xdr:to>
      <xdr:col>4</xdr:col>
      <xdr:colOff>155575</xdr:colOff>
      <xdr:row>55</xdr:row>
      <xdr:rowOff>161646</xdr:rowOff>
    </xdr:to>
    <xdr:cxnSp macro="">
      <xdr:nvCxnSpPr>
        <xdr:cNvPr id="123" name="直線コネクタ 122"/>
        <xdr:cNvCxnSpPr/>
      </xdr:nvCxnSpPr>
      <xdr:spPr>
        <a:xfrm flipV="1">
          <a:off x="2019300" y="9557010"/>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81255</xdr:rowOff>
    </xdr:from>
    <xdr:to>
      <xdr:col>2</xdr:col>
      <xdr:colOff>638175</xdr:colOff>
      <xdr:row>55</xdr:row>
      <xdr:rowOff>161646</xdr:rowOff>
    </xdr:to>
    <xdr:cxnSp macro="">
      <xdr:nvCxnSpPr>
        <xdr:cNvPr id="126" name="直線コネクタ 125"/>
        <xdr:cNvCxnSpPr/>
      </xdr:nvCxnSpPr>
      <xdr:spPr>
        <a:xfrm>
          <a:off x="1130300" y="9511005"/>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133469</xdr:rowOff>
    </xdr:from>
    <xdr:ext cx="534377" cy="259045"/>
    <xdr:sp macro="" textlink="">
      <xdr:nvSpPr>
        <xdr:cNvPr id="130" name="テキスト ボックス 129"/>
        <xdr:cNvSpPr txBox="1"/>
      </xdr:nvSpPr>
      <xdr:spPr>
        <a:xfrm>
          <a:off x="863111" y="95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44990</xdr:rowOff>
    </xdr:from>
    <xdr:to>
      <xdr:col>6</xdr:col>
      <xdr:colOff>561975</xdr:colOff>
      <xdr:row>55</xdr:row>
      <xdr:rowOff>146590</xdr:rowOff>
    </xdr:to>
    <xdr:sp macro="" textlink="">
      <xdr:nvSpPr>
        <xdr:cNvPr id="136" name="円/楕円 135"/>
        <xdr:cNvSpPr/>
      </xdr:nvSpPr>
      <xdr:spPr>
        <a:xfrm>
          <a:off x="4584700" y="94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23417</xdr:rowOff>
    </xdr:from>
    <xdr:ext cx="534377" cy="259045"/>
    <xdr:sp macro="" textlink="">
      <xdr:nvSpPr>
        <xdr:cNvPr id="137" name="物件費該当値テキスト"/>
        <xdr:cNvSpPr txBox="1"/>
      </xdr:nvSpPr>
      <xdr:spPr>
        <a:xfrm>
          <a:off x="4686300" y="94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53,305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95072</xdr:rowOff>
    </xdr:from>
    <xdr:to>
      <xdr:col>5</xdr:col>
      <xdr:colOff>409575</xdr:colOff>
      <xdr:row>56</xdr:row>
      <xdr:rowOff>25222</xdr:rowOff>
    </xdr:to>
    <xdr:sp macro="" textlink="">
      <xdr:nvSpPr>
        <xdr:cNvPr id="138" name="円/楕円 137"/>
        <xdr:cNvSpPr/>
      </xdr:nvSpPr>
      <xdr:spPr>
        <a:xfrm>
          <a:off x="3746500" y="95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16349</xdr:rowOff>
    </xdr:from>
    <xdr:ext cx="534377" cy="259045"/>
    <xdr:sp macro="" textlink="">
      <xdr:nvSpPr>
        <xdr:cNvPr id="139" name="テキスト ボックス 138"/>
        <xdr:cNvSpPr txBox="1"/>
      </xdr:nvSpPr>
      <xdr:spPr>
        <a:xfrm>
          <a:off x="3530111" y="96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76460</xdr:rowOff>
    </xdr:from>
    <xdr:to>
      <xdr:col>4</xdr:col>
      <xdr:colOff>206375</xdr:colOff>
      <xdr:row>56</xdr:row>
      <xdr:rowOff>6610</xdr:rowOff>
    </xdr:to>
    <xdr:sp macro="" textlink="">
      <xdr:nvSpPr>
        <xdr:cNvPr id="140" name="円/楕円 139"/>
        <xdr:cNvSpPr/>
      </xdr:nvSpPr>
      <xdr:spPr>
        <a:xfrm>
          <a:off x="2857500" y="9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169187</xdr:rowOff>
    </xdr:from>
    <xdr:ext cx="534377" cy="259045"/>
    <xdr:sp macro="" textlink="">
      <xdr:nvSpPr>
        <xdr:cNvPr id="141" name="テキスト ボックス 140"/>
        <xdr:cNvSpPr txBox="1"/>
      </xdr:nvSpPr>
      <xdr:spPr>
        <a:xfrm>
          <a:off x="2641111" y="9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110846</xdr:rowOff>
    </xdr:from>
    <xdr:to>
      <xdr:col>3</xdr:col>
      <xdr:colOff>3175</xdr:colOff>
      <xdr:row>56</xdr:row>
      <xdr:rowOff>40996</xdr:rowOff>
    </xdr:to>
    <xdr:sp macro="" textlink="">
      <xdr:nvSpPr>
        <xdr:cNvPr id="142" name="円/楕円 141"/>
        <xdr:cNvSpPr/>
      </xdr:nvSpPr>
      <xdr:spPr>
        <a:xfrm>
          <a:off x="1968500" y="954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32123</xdr:rowOff>
    </xdr:from>
    <xdr:ext cx="534377" cy="259045"/>
    <xdr:sp macro="" textlink="">
      <xdr:nvSpPr>
        <xdr:cNvPr id="143" name="テキスト ボックス 142"/>
        <xdr:cNvSpPr txBox="1"/>
      </xdr:nvSpPr>
      <xdr:spPr>
        <a:xfrm>
          <a:off x="1752111" y="96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30455</xdr:rowOff>
    </xdr:from>
    <xdr:to>
      <xdr:col>1</xdr:col>
      <xdr:colOff>485775</xdr:colOff>
      <xdr:row>55</xdr:row>
      <xdr:rowOff>132055</xdr:rowOff>
    </xdr:to>
    <xdr:sp macro="" textlink="">
      <xdr:nvSpPr>
        <xdr:cNvPr id="144" name="円/楕円 143"/>
        <xdr:cNvSpPr/>
      </xdr:nvSpPr>
      <xdr:spPr>
        <a:xfrm>
          <a:off x="1079500" y="946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148582</xdr:rowOff>
    </xdr:from>
    <xdr:ext cx="534377" cy="259045"/>
    <xdr:sp macro="" textlink="">
      <xdr:nvSpPr>
        <xdr:cNvPr id="145" name="テキスト ボックス 144"/>
        <xdr:cNvSpPr txBox="1"/>
      </xdr:nvSpPr>
      <xdr:spPr>
        <a:xfrm>
          <a:off x="863111" y="923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164683</xdr:rowOff>
    </xdr:from>
    <xdr:to>
      <xdr:col>6</xdr:col>
      <xdr:colOff>511175</xdr:colOff>
      <xdr:row>77</xdr:row>
      <xdr:rowOff>95940</xdr:rowOff>
    </xdr:to>
    <xdr:cxnSp macro="">
      <xdr:nvCxnSpPr>
        <xdr:cNvPr id="176" name="直線コネクタ 175"/>
        <xdr:cNvCxnSpPr/>
      </xdr:nvCxnSpPr>
      <xdr:spPr>
        <a:xfrm flipV="1">
          <a:off x="3797300" y="13194883"/>
          <a:ext cx="8382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95940</xdr:rowOff>
    </xdr:from>
    <xdr:to>
      <xdr:col>5</xdr:col>
      <xdr:colOff>358775</xdr:colOff>
      <xdr:row>77</xdr:row>
      <xdr:rowOff>115697</xdr:rowOff>
    </xdr:to>
    <xdr:cxnSp macro="">
      <xdr:nvCxnSpPr>
        <xdr:cNvPr id="179" name="直線コネクタ 178"/>
        <xdr:cNvCxnSpPr/>
      </xdr:nvCxnSpPr>
      <xdr:spPr>
        <a:xfrm flipV="1">
          <a:off x="2908300" y="13297590"/>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103614</xdr:rowOff>
    </xdr:from>
    <xdr:to>
      <xdr:col>4</xdr:col>
      <xdr:colOff>155575</xdr:colOff>
      <xdr:row>77</xdr:row>
      <xdr:rowOff>115697</xdr:rowOff>
    </xdr:to>
    <xdr:cxnSp macro="">
      <xdr:nvCxnSpPr>
        <xdr:cNvPr id="182" name="直線コネクタ 181"/>
        <xdr:cNvCxnSpPr/>
      </xdr:nvCxnSpPr>
      <xdr:spPr>
        <a:xfrm>
          <a:off x="2019300" y="1330526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103614</xdr:rowOff>
    </xdr:from>
    <xdr:to>
      <xdr:col>2</xdr:col>
      <xdr:colOff>638175</xdr:colOff>
      <xdr:row>78</xdr:row>
      <xdr:rowOff>14624</xdr:rowOff>
    </xdr:to>
    <xdr:cxnSp macro="">
      <xdr:nvCxnSpPr>
        <xdr:cNvPr id="185" name="直線コネクタ 184"/>
        <xdr:cNvCxnSpPr/>
      </xdr:nvCxnSpPr>
      <xdr:spPr>
        <a:xfrm flipV="1">
          <a:off x="1130300" y="13305264"/>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113883</xdr:rowOff>
    </xdr:from>
    <xdr:to>
      <xdr:col>6</xdr:col>
      <xdr:colOff>561975</xdr:colOff>
      <xdr:row>77</xdr:row>
      <xdr:rowOff>44033</xdr:rowOff>
    </xdr:to>
    <xdr:sp macro="" textlink="">
      <xdr:nvSpPr>
        <xdr:cNvPr id="195" name="円/楕円 194"/>
        <xdr:cNvSpPr/>
      </xdr:nvSpPr>
      <xdr:spPr>
        <a:xfrm>
          <a:off x="4584700" y="131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92310</xdr:rowOff>
    </xdr:from>
    <xdr:ext cx="469744" cy="259045"/>
    <xdr:sp macro="" textlink="">
      <xdr:nvSpPr>
        <xdr:cNvPr id="196" name="維持補修費該当値テキスト"/>
        <xdr:cNvSpPr txBox="1"/>
      </xdr:nvSpPr>
      <xdr:spPr>
        <a:xfrm>
          <a:off x="4686300" y="131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45140</xdr:rowOff>
    </xdr:from>
    <xdr:to>
      <xdr:col>5</xdr:col>
      <xdr:colOff>409575</xdr:colOff>
      <xdr:row>77</xdr:row>
      <xdr:rowOff>146740</xdr:rowOff>
    </xdr:to>
    <xdr:sp macro="" textlink="">
      <xdr:nvSpPr>
        <xdr:cNvPr id="197" name="円/楕円 196"/>
        <xdr:cNvSpPr/>
      </xdr:nvSpPr>
      <xdr:spPr>
        <a:xfrm>
          <a:off x="3746500" y="132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137867</xdr:rowOff>
    </xdr:from>
    <xdr:ext cx="469744" cy="259045"/>
    <xdr:sp macro="" textlink="">
      <xdr:nvSpPr>
        <xdr:cNvPr id="198" name="テキスト ボックス 197"/>
        <xdr:cNvSpPr txBox="1"/>
      </xdr:nvSpPr>
      <xdr:spPr>
        <a:xfrm>
          <a:off x="3562427" y="1333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64897</xdr:rowOff>
    </xdr:from>
    <xdr:to>
      <xdr:col>4</xdr:col>
      <xdr:colOff>206375</xdr:colOff>
      <xdr:row>77</xdr:row>
      <xdr:rowOff>166497</xdr:rowOff>
    </xdr:to>
    <xdr:sp macro="" textlink="">
      <xdr:nvSpPr>
        <xdr:cNvPr id="199" name="円/楕円 198"/>
        <xdr:cNvSpPr/>
      </xdr:nvSpPr>
      <xdr:spPr>
        <a:xfrm>
          <a:off x="2857500" y="13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157624</xdr:rowOff>
    </xdr:from>
    <xdr:ext cx="469744" cy="259045"/>
    <xdr:sp macro="" textlink="">
      <xdr:nvSpPr>
        <xdr:cNvPr id="200" name="テキスト ボックス 199"/>
        <xdr:cNvSpPr txBox="1"/>
      </xdr:nvSpPr>
      <xdr:spPr>
        <a:xfrm>
          <a:off x="2673427" y="1335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52814</xdr:rowOff>
    </xdr:from>
    <xdr:to>
      <xdr:col>3</xdr:col>
      <xdr:colOff>3175</xdr:colOff>
      <xdr:row>77</xdr:row>
      <xdr:rowOff>154414</xdr:rowOff>
    </xdr:to>
    <xdr:sp macro="" textlink="">
      <xdr:nvSpPr>
        <xdr:cNvPr id="201" name="円/楕円 200"/>
        <xdr:cNvSpPr/>
      </xdr:nvSpPr>
      <xdr:spPr>
        <a:xfrm>
          <a:off x="1968500" y="132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145541</xdr:rowOff>
    </xdr:from>
    <xdr:ext cx="469744" cy="259045"/>
    <xdr:sp macro="" textlink="">
      <xdr:nvSpPr>
        <xdr:cNvPr id="202" name="テキスト ボックス 201"/>
        <xdr:cNvSpPr txBox="1"/>
      </xdr:nvSpPr>
      <xdr:spPr>
        <a:xfrm>
          <a:off x="1784427" y="133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135274</xdr:rowOff>
    </xdr:from>
    <xdr:to>
      <xdr:col>1</xdr:col>
      <xdr:colOff>485775</xdr:colOff>
      <xdr:row>78</xdr:row>
      <xdr:rowOff>65424</xdr:rowOff>
    </xdr:to>
    <xdr:sp macro="" textlink="">
      <xdr:nvSpPr>
        <xdr:cNvPr id="203" name="円/楕円 202"/>
        <xdr:cNvSpPr/>
      </xdr:nvSpPr>
      <xdr:spPr>
        <a:xfrm>
          <a:off x="1079500" y="133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56551</xdr:rowOff>
    </xdr:from>
    <xdr:ext cx="469744" cy="259045"/>
    <xdr:sp macro="" textlink="">
      <xdr:nvSpPr>
        <xdr:cNvPr id="204" name="テキスト ボックス 203"/>
        <xdr:cNvSpPr txBox="1"/>
      </xdr:nvSpPr>
      <xdr:spPr>
        <a:xfrm>
          <a:off x="895427" y="1342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40811</xdr:rowOff>
    </xdr:from>
    <xdr:to>
      <xdr:col>6</xdr:col>
      <xdr:colOff>511175</xdr:colOff>
      <xdr:row>96</xdr:row>
      <xdr:rowOff>57841</xdr:rowOff>
    </xdr:to>
    <xdr:cxnSp macro="">
      <xdr:nvCxnSpPr>
        <xdr:cNvPr id="234" name="直線コネクタ 233"/>
        <xdr:cNvCxnSpPr/>
      </xdr:nvCxnSpPr>
      <xdr:spPr>
        <a:xfrm flipV="1">
          <a:off x="3797300" y="16500011"/>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57841</xdr:rowOff>
    </xdr:from>
    <xdr:to>
      <xdr:col>5</xdr:col>
      <xdr:colOff>358775</xdr:colOff>
      <xdr:row>96</xdr:row>
      <xdr:rowOff>143300</xdr:rowOff>
    </xdr:to>
    <xdr:cxnSp macro="">
      <xdr:nvCxnSpPr>
        <xdr:cNvPr id="237" name="直線コネクタ 236"/>
        <xdr:cNvCxnSpPr/>
      </xdr:nvCxnSpPr>
      <xdr:spPr>
        <a:xfrm flipV="1">
          <a:off x="2908300" y="16517041"/>
          <a:ext cx="889000" cy="8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137261</xdr:rowOff>
    </xdr:from>
    <xdr:to>
      <xdr:col>4</xdr:col>
      <xdr:colOff>155575</xdr:colOff>
      <xdr:row>96</xdr:row>
      <xdr:rowOff>143300</xdr:rowOff>
    </xdr:to>
    <xdr:cxnSp macro="">
      <xdr:nvCxnSpPr>
        <xdr:cNvPr id="240" name="直線コネクタ 239"/>
        <xdr:cNvCxnSpPr/>
      </xdr:nvCxnSpPr>
      <xdr:spPr>
        <a:xfrm>
          <a:off x="2019300" y="16596461"/>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137261</xdr:rowOff>
    </xdr:from>
    <xdr:to>
      <xdr:col>2</xdr:col>
      <xdr:colOff>638175</xdr:colOff>
      <xdr:row>96</xdr:row>
      <xdr:rowOff>164370</xdr:rowOff>
    </xdr:to>
    <xdr:cxnSp macro="">
      <xdr:nvCxnSpPr>
        <xdr:cNvPr id="243" name="直線コネクタ 242"/>
        <xdr:cNvCxnSpPr/>
      </xdr:nvCxnSpPr>
      <xdr:spPr>
        <a:xfrm flipV="1">
          <a:off x="1130300" y="16596461"/>
          <a:ext cx="889000" cy="2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161461</xdr:rowOff>
    </xdr:from>
    <xdr:to>
      <xdr:col>6</xdr:col>
      <xdr:colOff>561975</xdr:colOff>
      <xdr:row>96</xdr:row>
      <xdr:rowOff>91611</xdr:rowOff>
    </xdr:to>
    <xdr:sp macro="" textlink="">
      <xdr:nvSpPr>
        <xdr:cNvPr id="253" name="円/楕円 252"/>
        <xdr:cNvSpPr/>
      </xdr:nvSpPr>
      <xdr:spPr>
        <a:xfrm>
          <a:off x="4584700" y="164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139888</xdr:rowOff>
    </xdr:from>
    <xdr:ext cx="534377" cy="259045"/>
    <xdr:sp macro="" textlink="">
      <xdr:nvSpPr>
        <xdr:cNvPr id="254" name="扶助費該当値テキスト"/>
        <xdr:cNvSpPr txBox="1"/>
      </xdr:nvSpPr>
      <xdr:spPr>
        <a:xfrm>
          <a:off x="4686300" y="1642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7041</xdr:rowOff>
    </xdr:from>
    <xdr:to>
      <xdr:col>5</xdr:col>
      <xdr:colOff>409575</xdr:colOff>
      <xdr:row>96</xdr:row>
      <xdr:rowOff>108641</xdr:rowOff>
    </xdr:to>
    <xdr:sp macro="" textlink="">
      <xdr:nvSpPr>
        <xdr:cNvPr id="255" name="円/楕円 254"/>
        <xdr:cNvSpPr/>
      </xdr:nvSpPr>
      <xdr:spPr>
        <a:xfrm>
          <a:off x="3746500" y="164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99768</xdr:rowOff>
    </xdr:from>
    <xdr:ext cx="534377" cy="259045"/>
    <xdr:sp macro="" textlink="">
      <xdr:nvSpPr>
        <xdr:cNvPr id="256" name="テキスト ボックス 255"/>
        <xdr:cNvSpPr txBox="1"/>
      </xdr:nvSpPr>
      <xdr:spPr>
        <a:xfrm>
          <a:off x="3530111" y="1655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92500</xdr:rowOff>
    </xdr:from>
    <xdr:to>
      <xdr:col>4</xdr:col>
      <xdr:colOff>206375</xdr:colOff>
      <xdr:row>97</xdr:row>
      <xdr:rowOff>22650</xdr:rowOff>
    </xdr:to>
    <xdr:sp macro="" textlink="">
      <xdr:nvSpPr>
        <xdr:cNvPr id="257" name="円/楕円 256"/>
        <xdr:cNvSpPr/>
      </xdr:nvSpPr>
      <xdr:spPr>
        <a:xfrm>
          <a:off x="2857500" y="165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13777</xdr:rowOff>
    </xdr:from>
    <xdr:ext cx="534377" cy="259045"/>
    <xdr:sp macro="" textlink="">
      <xdr:nvSpPr>
        <xdr:cNvPr id="258" name="テキスト ボックス 257"/>
        <xdr:cNvSpPr txBox="1"/>
      </xdr:nvSpPr>
      <xdr:spPr>
        <a:xfrm>
          <a:off x="2641111" y="166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86461</xdr:rowOff>
    </xdr:from>
    <xdr:to>
      <xdr:col>3</xdr:col>
      <xdr:colOff>3175</xdr:colOff>
      <xdr:row>97</xdr:row>
      <xdr:rowOff>16611</xdr:rowOff>
    </xdr:to>
    <xdr:sp macro="" textlink="">
      <xdr:nvSpPr>
        <xdr:cNvPr id="259" name="円/楕円 258"/>
        <xdr:cNvSpPr/>
      </xdr:nvSpPr>
      <xdr:spPr>
        <a:xfrm>
          <a:off x="1968500" y="165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7738</xdr:rowOff>
    </xdr:from>
    <xdr:ext cx="534377" cy="259045"/>
    <xdr:sp macro="" textlink="">
      <xdr:nvSpPr>
        <xdr:cNvPr id="260" name="テキスト ボックス 259"/>
        <xdr:cNvSpPr txBox="1"/>
      </xdr:nvSpPr>
      <xdr:spPr>
        <a:xfrm>
          <a:off x="1752111" y="166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113570</xdr:rowOff>
    </xdr:from>
    <xdr:to>
      <xdr:col>1</xdr:col>
      <xdr:colOff>485775</xdr:colOff>
      <xdr:row>97</xdr:row>
      <xdr:rowOff>43720</xdr:rowOff>
    </xdr:to>
    <xdr:sp macro="" textlink="">
      <xdr:nvSpPr>
        <xdr:cNvPr id="261" name="円/楕円 260"/>
        <xdr:cNvSpPr/>
      </xdr:nvSpPr>
      <xdr:spPr>
        <a:xfrm>
          <a:off x="1079500" y="165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34847</xdr:rowOff>
    </xdr:from>
    <xdr:ext cx="534377" cy="259045"/>
    <xdr:sp macro="" textlink="">
      <xdr:nvSpPr>
        <xdr:cNvPr id="262" name="テキスト ボックス 261"/>
        <xdr:cNvSpPr txBox="1"/>
      </xdr:nvSpPr>
      <xdr:spPr>
        <a:xfrm>
          <a:off x="863111" y="1666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34773</xdr:rowOff>
    </xdr:from>
    <xdr:to>
      <xdr:col>15</xdr:col>
      <xdr:colOff>180975</xdr:colOff>
      <xdr:row>35</xdr:row>
      <xdr:rowOff>927</xdr:rowOff>
    </xdr:to>
    <xdr:cxnSp macro="">
      <xdr:nvCxnSpPr>
        <xdr:cNvPr id="291" name="直線コネクタ 290"/>
        <xdr:cNvCxnSpPr/>
      </xdr:nvCxnSpPr>
      <xdr:spPr>
        <a:xfrm flipV="1">
          <a:off x="9639300" y="5692623"/>
          <a:ext cx="838200" cy="30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111392</xdr:rowOff>
    </xdr:from>
    <xdr:to>
      <xdr:col>14</xdr:col>
      <xdr:colOff>28575</xdr:colOff>
      <xdr:row>35</xdr:row>
      <xdr:rowOff>927</xdr:rowOff>
    </xdr:to>
    <xdr:cxnSp macro="">
      <xdr:nvCxnSpPr>
        <xdr:cNvPr id="294" name="直線コネクタ 293"/>
        <xdr:cNvCxnSpPr/>
      </xdr:nvCxnSpPr>
      <xdr:spPr>
        <a:xfrm>
          <a:off x="8750300" y="5940692"/>
          <a:ext cx="889000" cy="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111392</xdr:rowOff>
    </xdr:from>
    <xdr:to>
      <xdr:col>12</xdr:col>
      <xdr:colOff>511175</xdr:colOff>
      <xdr:row>34</xdr:row>
      <xdr:rowOff>169926</xdr:rowOff>
    </xdr:to>
    <xdr:cxnSp macro="">
      <xdr:nvCxnSpPr>
        <xdr:cNvPr id="297" name="直線コネクタ 296"/>
        <xdr:cNvCxnSpPr/>
      </xdr:nvCxnSpPr>
      <xdr:spPr>
        <a:xfrm flipV="1">
          <a:off x="7861300" y="5940692"/>
          <a:ext cx="889000" cy="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115875</xdr:rowOff>
    </xdr:from>
    <xdr:to>
      <xdr:col>11</xdr:col>
      <xdr:colOff>307975</xdr:colOff>
      <xdr:row>34</xdr:row>
      <xdr:rowOff>169926</xdr:rowOff>
    </xdr:to>
    <xdr:cxnSp macro="">
      <xdr:nvCxnSpPr>
        <xdr:cNvPr id="300" name="直線コネクタ 299"/>
        <xdr:cNvCxnSpPr/>
      </xdr:nvCxnSpPr>
      <xdr:spPr>
        <a:xfrm>
          <a:off x="6972300" y="5945175"/>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155423</xdr:rowOff>
    </xdr:from>
    <xdr:to>
      <xdr:col>15</xdr:col>
      <xdr:colOff>231775</xdr:colOff>
      <xdr:row>33</xdr:row>
      <xdr:rowOff>85573</xdr:rowOff>
    </xdr:to>
    <xdr:sp macro="" textlink="">
      <xdr:nvSpPr>
        <xdr:cNvPr id="310" name="円/楕円 309"/>
        <xdr:cNvSpPr/>
      </xdr:nvSpPr>
      <xdr:spPr>
        <a:xfrm>
          <a:off x="10426700" y="56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6850</xdr:rowOff>
    </xdr:from>
    <xdr:ext cx="534377" cy="259045"/>
    <xdr:sp macro="" textlink="">
      <xdr:nvSpPr>
        <xdr:cNvPr id="311" name="補助費等該当値テキスト"/>
        <xdr:cNvSpPr txBox="1"/>
      </xdr:nvSpPr>
      <xdr:spPr>
        <a:xfrm>
          <a:off x="10528300" y="54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81,762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121577</xdr:rowOff>
    </xdr:from>
    <xdr:to>
      <xdr:col>14</xdr:col>
      <xdr:colOff>79375</xdr:colOff>
      <xdr:row>35</xdr:row>
      <xdr:rowOff>51727</xdr:rowOff>
    </xdr:to>
    <xdr:sp macro="" textlink="">
      <xdr:nvSpPr>
        <xdr:cNvPr id="312" name="円/楕円 311"/>
        <xdr:cNvSpPr/>
      </xdr:nvSpPr>
      <xdr:spPr>
        <a:xfrm>
          <a:off x="9588500" y="59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68254</xdr:rowOff>
    </xdr:from>
    <xdr:ext cx="534377" cy="259045"/>
    <xdr:sp macro="" textlink="">
      <xdr:nvSpPr>
        <xdr:cNvPr id="313" name="テキスト ボックス 312"/>
        <xdr:cNvSpPr txBox="1"/>
      </xdr:nvSpPr>
      <xdr:spPr>
        <a:xfrm>
          <a:off x="9372111" y="57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60592</xdr:rowOff>
    </xdr:from>
    <xdr:to>
      <xdr:col>12</xdr:col>
      <xdr:colOff>561975</xdr:colOff>
      <xdr:row>34</xdr:row>
      <xdr:rowOff>162192</xdr:rowOff>
    </xdr:to>
    <xdr:sp macro="" textlink="">
      <xdr:nvSpPr>
        <xdr:cNvPr id="314" name="円/楕円 313"/>
        <xdr:cNvSpPr/>
      </xdr:nvSpPr>
      <xdr:spPr>
        <a:xfrm>
          <a:off x="8699500" y="58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7269</xdr:rowOff>
    </xdr:from>
    <xdr:ext cx="534377" cy="259045"/>
    <xdr:sp macro="" textlink="">
      <xdr:nvSpPr>
        <xdr:cNvPr id="315" name="テキスト ボックス 314"/>
        <xdr:cNvSpPr txBox="1"/>
      </xdr:nvSpPr>
      <xdr:spPr>
        <a:xfrm>
          <a:off x="8483111" y="566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119126</xdr:rowOff>
    </xdr:from>
    <xdr:to>
      <xdr:col>11</xdr:col>
      <xdr:colOff>358775</xdr:colOff>
      <xdr:row>35</xdr:row>
      <xdr:rowOff>49276</xdr:rowOff>
    </xdr:to>
    <xdr:sp macro="" textlink="">
      <xdr:nvSpPr>
        <xdr:cNvPr id="316" name="円/楕円 315"/>
        <xdr:cNvSpPr/>
      </xdr:nvSpPr>
      <xdr:spPr>
        <a:xfrm>
          <a:off x="7810500" y="59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65803</xdr:rowOff>
    </xdr:from>
    <xdr:ext cx="534377" cy="259045"/>
    <xdr:sp macro="" textlink="">
      <xdr:nvSpPr>
        <xdr:cNvPr id="317" name="テキスト ボックス 316"/>
        <xdr:cNvSpPr txBox="1"/>
      </xdr:nvSpPr>
      <xdr:spPr>
        <a:xfrm>
          <a:off x="7594111" y="572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65075</xdr:rowOff>
    </xdr:from>
    <xdr:to>
      <xdr:col>10</xdr:col>
      <xdr:colOff>155575</xdr:colOff>
      <xdr:row>34</xdr:row>
      <xdr:rowOff>166675</xdr:rowOff>
    </xdr:to>
    <xdr:sp macro="" textlink="">
      <xdr:nvSpPr>
        <xdr:cNvPr id="318" name="円/楕円 317"/>
        <xdr:cNvSpPr/>
      </xdr:nvSpPr>
      <xdr:spPr>
        <a:xfrm>
          <a:off x="6921500" y="58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11752</xdr:rowOff>
    </xdr:from>
    <xdr:ext cx="534377" cy="259045"/>
    <xdr:sp macro="" textlink="">
      <xdr:nvSpPr>
        <xdr:cNvPr id="319" name="テキスト ボックス 318"/>
        <xdr:cNvSpPr txBox="1"/>
      </xdr:nvSpPr>
      <xdr:spPr>
        <a:xfrm>
          <a:off x="6705111" y="56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31245</xdr:rowOff>
    </xdr:from>
    <xdr:to>
      <xdr:col>15</xdr:col>
      <xdr:colOff>180975</xdr:colOff>
      <xdr:row>57</xdr:row>
      <xdr:rowOff>80808</xdr:rowOff>
    </xdr:to>
    <xdr:cxnSp macro="">
      <xdr:nvCxnSpPr>
        <xdr:cNvPr id="350" name="直線コネクタ 349"/>
        <xdr:cNvCxnSpPr/>
      </xdr:nvCxnSpPr>
      <xdr:spPr>
        <a:xfrm>
          <a:off x="9639300" y="9460995"/>
          <a:ext cx="838200" cy="39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44646</xdr:rowOff>
    </xdr:from>
    <xdr:to>
      <xdr:col>14</xdr:col>
      <xdr:colOff>28575</xdr:colOff>
      <xdr:row>55</xdr:row>
      <xdr:rowOff>31245</xdr:rowOff>
    </xdr:to>
    <xdr:cxnSp macro="">
      <xdr:nvCxnSpPr>
        <xdr:cNvPr id="353" name="直線コネクタ 352"/>
        <xdr:cNvCxnSpPr/>
      </xdr:nvCxnSpPr>
      <xdr:spPr>
        <a:xfrm>
          <a:off x="8750300" y="9131496"/>
          <a:ext cx="889000" cy="3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44646</xdr:rowOff>
    </xdr:from>
    <xdr:to>
      <xdr:col>12</xdr:col>
      <xdr:colOff>511175</xdr:colOff>
      <xdr:row>54</xdr:row>
      <xdr:rowOff>170311</xdr:rowOff>
    </xdr:to>
    <xdr:cxnSp macro="">
      <xdr:nvCxnSpPr>
        <xdr:cNvPr id="356" name="直線コネクタ 355"/>
        <xdr:cNvCxnSpPr/>
      </xdr:nvCxnSpPr>
      <xdr:spPr>
        <a:xfrm flipV="1">
          <a:off x="7861300" y="9131496"/>
          <a:ext cx="889000" cy="29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170311</xdr:rowOff>
    </xdr:from>
    <xdr:to>
      <xdr:col>11</xdr:col>
      <xdr:colOff>307975</xdr:colOff>
      <xdr:row>56</xdr:row>
      <xdr:rowOff>16484</xdr:rowOff>
    </xdr:to>
    <xdr:cxnSp macro="">
      <xdr:nvCxnSpPr>
        <xdr:cNvPr id="359" name="直線コネクタ 358"/>
        <xdr:cNvCxnSpPr/>
      </xdr:nvCxnSpPr>
      <xdr:spPr>
        <a:xfrm flipV="1">
          <a:off x="6972300" y="9428611"/>
          <a:ext cx="889000" cy="18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137333</xdr:rowOff>
    </xdr:from>
    <xdr:ext cx="534377" cy="259045"/>
    <xdr:sp macro="" textlink="">
      <xdr:nvSpPr>
        <xdr:cNvPr id="363" name="テキスト ボックス 362"/>
        <xdr:cNvSpPr txBox="1"/>
      </xdr:nvSpPr>
      <xdr:spPr>
        <a:xfrm>
          <a:off x="6705111" y="97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30008</xdr:rowOff>
    </xdr:from>
    <xdr:to>
      <xdr:col>15</xdr:col>
      <xdr:colOff>231775</xdr:colOff>
      <xdr:row>57</xdr:row>
      <xdr:rowOff>131608</xdr:rowOff>
    </xdr:to>
    <xdr:sp macro="" textlink="">
      <xdr:nvSpPr>
        <xdr:cNvPr id="369" name="円/楕円 368"/>
        <xdr:cNvSpPr/>
      </xdr:nvSpPr>
      <xdr:spPr>
        <a:xfrm>
          <a:off x="10426700" y="980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8435</xdr:rowOff>
    </xdr:from>
    <xdr:ext cx="534377" cy="259045"/>
    <xdr:sp macro="" textlink="">
      <xdr:nvSpPr>
        <xdr:cNvPr id="370" name="普通建設事業費該当値テキスト"/>
        <xdr:cNvSpPr txBox="1"/>
      </xdr:nvSpPr>
      <xdr:spPr>
        <a:xfrm>
          <a:off x="10528300" y="97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33,160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151895</xdr:rowOff>
    </xdr:from>
    <xdr:to>
      <xdr:col>14</xdr:col>
      <xdr:colOff>79375</xdr:colOff>
      <xdr:row>55</xdr:row>
      <xdr:rowOff>82045</xdr:rowOff>
    </xdr:to>
    <xdr:sp macro="" textlink="">
      <xdr:nvSpPr>
        <xdr:cNvPr id="371" name="円/楕円 370"/>
        <xdr:cNvSpPr/>
      </xdr:nvSpPr>
      <xdr:spPr>
        <a:xfrm>
          <a:off x="9588500" y="94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98572</xdr:rowOff>
    </xdr:from>
    <xdr:ext cx="534377" cy="259045"/>
    <xdr:sp macro="" textlink="">
      <xdr:nvSpPr>
        <xdr:cNvPr id="372" name="テキスト ボックス 371"/>
        <xdr:cNvSpPr txBox="1"/>
      </xdr:nvSpPr>
      <xdr:spPr>
        <a:xfrm>
          <a:off x="9372111" y="918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69,213</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165296</xdr:rowOff>
    </xdr:from>
    <xdr:to>
      <xdr:col>12</xdr:col>
      <xdr:colOff>561975</xdr:colOff>
      <xdr:row>53</xdr:row>
      <xdr:rowOff>95446</xdr:rowOff>
    </xdr:to>
    <xdr:sp macro="" textlink="">
      <xdr:nvSpPr>
        <xdr:cNvPr id="373" name="円/楕円 372"/>
        <xdr:cNvSpPr/>
      </xdr:nvSpPr>
      <xdr:spPr>
        <a:xfrm>
          <a:off x="8699500" y="90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111973</xdr:rowOff>
    </xdr:from>
    <xdr:ext cx="534377" cy="259045"/>
    <xdr:sp macro="" textlink="">
      <xdr:nvSpPr>
        <xdr:cNvPr id="374" name="テキスト ボックス 373"/>
        <xdr:cNvSpPr txBox="1"/>
      </xdr:nvSpPr>
      <xdr:spPr>
        <a:xfrm>
          <a:off x="8483111" y="88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119511</xdr:rowOff>
    </xdr:from>
    <xdr:to>
      <xdr:col>11</xdr:col>
      <xdr:colOff>358775</xdr:colOff>
      <xdr:row>55</xdr:row>
      <xdr:rowOff>49661</xdr:rowOff>
    </xdr:to>
    <xdr:sp macro="" textlink="">
      <xdr:nvSpPr>
        <xdr:cNvPr id="375" name="円/楕円 374"/>
        <xdr:cNvSpPr/>
      </xdr:nvSpPr>
      <xdr:spPr>
        <a:xfrm>
          <a:off x="7810500" y="93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66188</xdr:rowOff>
    </xdr:from>
    <xdr:ext cx="534377" cy="259045"/>
    <xdr:sp macro="" textlink="">
      <xdr:nvSpPr>
        <xdr:cNvPr id="376" name="テキスト ボックス 375"/>
        <xdr:cNvSpPr txBox="1"/>
      </xdr:nvSpPr>
      <xdr:spPr>
        <a:xfrm>
          <a:off x="7594111" y="915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72,188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137134</xdr:rowOff>
    </xdr:from>
    <xdr:to>
      <xdr:col>10</xdr:col>
      <xdr:colOff>155575</xdr:colOff>
      <xdr:row>56</xdr:row>
      <xdr:rowOff>67284</xdr:rowOff>
    </xdr:to>
    <xdr:sp macro="" textlink="">
      <xdr:nvSpPr>
        <xdr:cNvPr id="377" name="円/楕円 376"/>
        <xdr:cNvSpPr/>
      </xdr:nvSpPr>
      <xdr:spPr>
        <a:xfrm>
          <a:off x="6921500" y="95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83811</xdr:rowOff>
    </xdr:from>
    <xdr:ext cx="534377" cy="259045"/>
    <xdr:sp macro="" textlink="">
      <xdr:nvSpPr>
        <xdr:cNvPr id="378" name="テキスト ボックス 377"/>
        <xdr:cNvSpPr txBox="1"/>
      </xdr:nvSpPr>
      <xdr:spPr>
        <a:xfrm>
          <a:off x="6705111" y="9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77684</xdr:rowOff>
    </xdr:from>
    <xdr:to>
      <xdr:col>15</xdr:col>
      <xdr:colOff>180975</xdr:colOff>
      <xdr:row>77</xdr:row>
      <xdr:rowOff>92314</xdr:rowOff>
    </xdr:to>
    <xdr:cxnSp macro="">
      <xdr:nvCxnSpPr>
        <xdr:cNvPr id="409" name="直線コネクタ 408"/>
        <xdr:cNvCxnSpPr/>
      </xdr:nvCxnSpPr>
      <xdr:spPr>
        <a:xfrm flipV="1">
          <a:off x="9639300" y="13279334"/>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26884</xdr:rowOff>
    </xdr:from>
    <xdr:to>
      <xdr:col>15</xdr:col>
      <xdr:colOff>231775</xdr:colOff>
      <xdr:row>77</xdr:row>
      <xdr:rowOff>128484</xdr:rowOff>
    </xdr:to>
    <xdr:sp macro="" textlink="">
      <xdr:nvSpPr>
        <xdr:cNvPr id="419" name="円/楕円 418"/>
        <xdr:cNvSpPr/>
      </xdr:nvSpPr>
      <xdr:spPr>
        <a:xfrm>
          <a:off x="10426700" y="132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49761</xdr:rowOff>
    </xdr:from>
    <xdr:ext cx="534377" cy="259045"/>
    <xdr:sp macro="" textlink="">
      <xdr:nvSpPr>
        <xdr:cNvPr id="420" name="普通建設事業費 （ うち新規整備　）該当値テキスト"/>
        <xdr:cNvSpPr txBox="1"/>
      </xdr:nvSpPr>
      <xdr:spPr>
        <a:xfrm>
          <a:off x="10528300" y="1307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41514</xdr:rowOff>
    </xdr:from>
    <xdr:to>
      <xdr:col>14</xdr:col>
      <xdr:colOff>79375</xdr:colOff>
      <xdr:row>77</xdr:row>
      <xdr:rowOff>143114</xdr:rowOff>
    </xdr:to>
    <xdr:sp macro="" textlink="">
      <xdr:nvSpPr>
        <xdr:cNvPr id="421" name="円/楕円 420"/>
        <xdr:cNvSpPr/>
      </xdr:nvSpPr>
      <xdr:spPr>
        <a:xfrm>
          <a:off x="9588500" y="132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134241</xdr:rowOff>
    </xdr:from>
    <xdr:ext cx="534377" cy="259045"/>
    <xdr:sp macro="" textlink="">
      <xdr:nvSpPr>
        <xdr:cNvPr id="422" name="テキスト ボックス 421"/>
        <xdr:cNvSpPr txBox="1"/>
      </xdr:nvSpPr>
      <xdr:spPr>
        <a:xfrm>
          <a:off x="9372111" y="1333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82680</xdr:rowOff>
    </xdr:from>
    <xdr:to>
      <xdr:col>15</xdr:col>
      <xdr:colOff>180975</xdr:colOff>
      <xdr:row>99</xdr:row>
      <xdr:rowOff>8860</xdr:rowOff>
    </xdr:to>
    <xdr:cxnSp macro="">
      <xdr:nvCxnSpPr>
        <xdr:cNvPr id="453" name="直線コネクタ 452"/>
        <xdr:cNvCxnSpPr/>
      </xdr:nvCxnSpPr>
      <xdr:spPr>
        <a:xfrm>
          <a:off x="9639300" y="16370430"/>
          <a:ext cx="838200" cy="6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62690</xdr:rowOff>
    </xdr:from>
    <xdr:ext cx="534377" cy="259045"/>
    <xdr:sp macro="" textlink="">
      <xdr:nvSpPr>
        <xdr:cNvPr id="457" name="テキスト ボックス 456"/>
        <xdr:cNvSpPr txBox="1"/>
      </xdr:nvSpPr>
      <xdr:spPr>
        <a:xfrm>
          <a:off x="9372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129510</xdr:rowOff>
    </xdr:from>
    <xdr:to>
      <xdr:col>15</xdr:col>
      <xdr:colOff>231775</xdr:colOff>
      <xdr:row>99</xdr:row>
      <xdr:rowOff>59660</xdr:rowOff>
    </xdr:to>
    <xdr:sp macro="" textlink="">
      <xdr:nvSpPr>
        <xdr:cNvPr id="463" name="円/楕円 462"/>
        <xdr:cNvSpPr/>
      </xdr:nvSpPr>
      <xdr:spPr>
        <a:xfrm>
          <a:off x="10426700" y="169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44437</xdr:rowOff>
    </xdr:from>
    <xdr:ext cx="469744" cy="259045"/>
    <xdr:sp macro="" textlink="">
      <xdr:nvSpPr>
        <xdr:cNvPr id="464" name="普通建設事業費 （ うち更新整備　）該当値テキスト"/>
        <xdr:cNvSpPr txBox="1"/>
      </xdr:nvSpPr>
      <xdr:spPr>
        <a:xfrm>
          <a:off x="10528300" y="168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31880</xdr:rowOff>
    </xdr:from>
    <xdr:to>
      <xdr:col>14</xdr:col>
      <xdr:colOff>79375</xdr:colOff>
      <xdr:row>95</xdr:row>
      <xdr:rowOff>133480</xdr:rowOff>
    </xdr:to>
    <xdr:sp macro="" textlink="">
      <xdr:nvSpPr>
        <xdr:cNvPr id="465" name="円/楕円 464"/>
        <xdr:cNvSpPr/>
      </xdr:nvSpPr>
      <xdr:spPr>
        <a:xfrm>
          <a:off x="9588500" y="163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150007</xdr:rowOff>
    </xdr:from>
    <xdr:ext cx="534377" cy="259045"/>
    <xdr:sp macro="" textlink="">
      <xdr:nvSpPr>
        <xdr:cNvPr id="466" name="テキスト ボックス 465"/>
        <xdr:cNvSpPr txBox="1"/>
      </xdr:nvSpPr>
      <xdr:spPr>
        <a:xfrm>
          <a:off x="9372111" y="1609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159321</xdr:rowOff>
    </xdr:from>
    <xdr:to>
      <xdr:col>23</xdr:col>
      <xdr:colOff>517525</xdr:colOff>
      <xdr:row>38</xdr:row>
      <xdr:rowOff>168504</xdr:rowOff>
    </xdr:to>
    <xdr:cxnSp macro="">
      <xdr:nvCxnSpPr>
        <xdr:cNvPr id="495" name="直線コネクタ 494"/>
        <xdr:cNvCxnSpPr/>
      </xdr:nvCxnSpPr>
      <xdr:spPr>
        <a:xfrm>
          <a:off x="15481300" y="6674421"/>
          <a:ext cx="8382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159321</xdr:rowOff>
    </xdr:from>
    <xdr:to>
      <xdr:col>22</xdr:col>
      <xdr:colOff>365125</xdr:colOff>
      <xdr:row>39</xdr:row>
      <xdr:rowOff>15037</xdr:rowOff>
    </xdr:to>
    <xdr:cxnSp macro="">
      <xdr:nvCxnSpPr>
        <xdr:cNvPr id="498" name="直線コネクタ 497"/>
        <xdr:cNvCxnSpPr/>
      </xdr:nvCxnSpPr>
      <xdr:spPr>
        <a:xfrm flipV="1">
          <a:off x="14592300" y="6674421"/>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133071</xdr:rowOff>
    </xdr:from>
    <xdr:to>
      <xdr:col>21</xdr:col>
      <xdr:colOff>161925</xdr:colOff>
      <xdr:row>39</xdr:row>
      <xdr:rowOff>15037</xdr:rowOff>
    </xdr:to>
    <xdr:cxnSp macro="">
      <xdr:nvCxnSpPr>
        <xdr:cNvPr id="501" name="直線コネクタ 500"/>
        <xdr:cNvCxnSpPr/>
      </xdr:nvCxnSpPr>
      <xdr:spPr>
        <a:xfrm>
          <a:off x="13703300" y="6648171"/>
          <a:ext cx="8890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68034</xdr:rowOff>
    </xdr:from>
    <xdr:to>
      <xdr:col>19</xdr:col>
      <xdr:colOff>644525</xdr:colOff>
      <xdr:row>38</xdr:row>
      <xdr:rowOff>133071</xdr:rowOff>
    </xdr:to>
    <xdr:cxnSp macro="">
      <xdr:nvCxnSpPr>
        <xdr:cNvPr id="504" name="直線コネクタ 503"/>
        <xdr:cNvCxnSpPr/>
      </xdr:nvCxnSpPr>
      <xdr:spPr>
        <a:xfrm>
          <a:off x="12814300" y="6583134"/>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116400</xdr:rowOff>
    </xdr:from>
    <xdr:ext cx="469744" cy="259045"/>
    <xdr:sp macro="" textlink="">
      <xdr:nvSpPr>
        <xdr:cNvPr id="508" name="テキスト ボックス 507"/>
        <xdr:cNvSpPr txBox="1"/>
      </xdr:nvSpPr>
      <xdr:spPr>
        <a:xfrm>
          <a:off x="12579427" y="663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117704</xdr:rowOff>
    </xdr:from>
    <xdr:to>
      <xdr:col>23</xdr:col>
      <xdr:colOff>568325</xdr:colOff>
      <xdr:row>39</xdr:row>
      <xdr:rowOff>47854</xdr:rowOff>
    </xdr:to>
    <xdr:sp macro="" textlink="">
      <xdr:nvSpPr>
        <xdr:cNvPr id="514" name="円/楕円 513"/>
        <xdr:cNvSpPr/>
      </xdr:nvSpPr>
      <xdr:spPr>
        <a:xfrm>
          <a:off x="16268700" y="66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469744" cy="259045"/>
    <xdr:sp macro="" textlink="">
      <xdr:nvSpPr>
        <xdr:cNvPr id="515" name="災害復旧事業費該当値テキスト"/>
        <xdr:cNvSpPr txBox="1"/>
      </xdr:nvSpPr>
      <xdr:spPr>
        <a:xfrm>
          <a:off x="16370300" y="660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108521</xdr:rowOff>
    </xdr:from>
    <xdr:to>
      <xdr:col>22</xdr:col>
      <xdr:colOff>415925</xdr:colOff>
      <xdr:row>39</xdr:row>
      <xdr:rowOff>38671</xdr:rowOff>
    </xdr:to>
    <xdr:sp macro="" textlink="">
      <xdr:nvSpPr>
        <xdr:cNvPr id="516" name="円/楕円 515"/>
        <xdr:cNvSpPr/>
      </xdr:nvSpPr>
      <xdr:spPr>
        <a:xfrm>
          <a:off x="15430500" y="66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29798</xdr:rowOff>
    </xdr:from>
    <xdr:ext cx="469744" cy="259045"/>
    <xdr:sp macro="" textlink="">
      <xdr:nvSpPr>
        <xdr:cNvPr id="517" name="テキスト ボックス 516"/>
        <xdr:cNvSpPr txBox="1"/>
      </xdr:nvSpPr>
      <xdr:spPr>
        <a:xfrm>
          <a:off x="15246427" y="671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135687</xdr:rowOff>
    </xdr:from>
    <xdr:to>
      <xdr:col>21</xdr:col>
      <xdr:colOff>212725</xdr:colOff>
      <xdr:row>39</xdr:row>
      <xdr:rowOff>65837</xdr:rowOff>
    </xdr:to>
    <xdr:sp macro="" textlink="">
      <xdr:nvSpPr>
        <xdr:cNvPr id="518" name="円/楕円 517"/>
        <xdr:cNvSpPr/>
      </xdr:nvSpPr>
      <xdr:spPr>
        <a:xfrm>
          <a:off x="14541500" y="66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56964</xdr:rowOff>
    </xdr:from>
    <xdr:ext cx="378565" cy="259045"/>
    <xdr:sp macro="" textlink="">
      <xdr:nvSpPr>
        <xdr:cNvPr id="519" name="テキスト ボックス 518"/>
        <xdr:cNvSpPr txBox="1"/>
      </xdr:nvSpPr>
      <xdr:spPr>
        <a:xfrm>
          <a:off x="14403017" y="6743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82271</xdr:rowOff>
    </xdr:from>
    <xdr:to>
      <xdr:col>20</xdr:col>
      <xdr:colOff>9525</xdr:colOff>
      <xdr:row>39</xdr:row>
      <xdr:rowOff>12421</xdr:rowOff>
    </xdr:to>
    <xdr:sp macro="" textlink="">
      <xdr:nvSpPr>
        <xdr:cNvPr id="520" name="円/楕円 519"/>
        <xdr:cNvSpPr/>
      </xdr:nvSpPr>
      <xdr:spPr>
        <a:xfrm>
          <a:off x="13652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3548</xdr:rowOff>
    </xdr:from>
    <xdr:ext cx="469744" cy="259045"/>
    <xdr:sp macro="" textlink="">
      <xdr:nvSpPr>
        <xdr:cNvPr id="521" name="テキスト ボックス 520"/>
        <xdr:cNvSpPr txBox="1"/>
      </xdr:nvSpPr>
      <xdr:spPr>
        <a:xfrm>
          <a:off x="13468427" y="66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17234</xdr:rowOff>
    </xdr:from>
    <xdr:to>
      <xdr:col>18</xdr:col>
      <xdr:colOff>492125</xdr:colOff>
      <xdr:row>38</xdr:row>
      <xdr:rowOff>118834</xdr:rowOff>
    </xdr:to>
    <xdr:sp macro="" textlink="">
      <xdr:nvSpPr>
        <xdr:cNvPr id="522" name="円/楕円 521"/>
        <xdr:cNvSpPr/>
      </xdr:nvSpPr>
      <xdr:spPr>
        <a:xfrm>
          <a:off x="12763500" y="6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135361</xdr:rowOff>
    </xdr:from>
    <xdr:ext cx="469744" cy="259045"/>
    <xdr:sp macro="" textlink="">
      <xdr:nvSpPr>
        <xdr:cNvPr id="523" name="テキスト ボックス 522"/>
        <xdr:cNvSpPr txBox="1"/>
      </xdr:nvSpPr>
      <xdr:spPr>
        <a:xfrm>
          <a:off x="12579427" y="630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111500</xdr:rowOff>
    </xdr:from>
    <xdr:to>
      <xdr:col>23</xdr:col>
      <xdr:colOff>517525</xdr:colOff>
      <xdr:row>73</xdr:row>
      <xdr:rowOff>47444</xdr:rowOff>
    </xdr:to>
    <xdr:cxnSp macro="">
      <xdr:nvCxnSpPr>
        <xdr:cNvPr id="603" name="直線コネクタ 602"/>
        <xdr:cNvCxnSpPr/>
      </xdr:nvCxnSpPr>
      <xdr:spPr>
        <a:xfrm>
          <a:off x="15481300" y="12455900"/>
          <a:ext cx="838200" cy="10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83497</xdr:rowOff>
    </xdr:from>
    <xdr:to>
      <xdr:col>22</xdr:col>
      <xdr:colOff>365125</xdr:colOff>
      <xdr:row>72</xdr:row>
      <xdr:rowOff>111500</xdr:rowOff>
    </xdr:to>
    <xdr:cxnSp macro="">
      <xdr:nvCxnSpPr>
        <xdr:cNvPr id="606" name="直線コネクタ 605"/>
        <xdr:cNvCxnSpPr/>
      </xdr:nvCxnSpPr>
      <xdr:spPr>
        <a:xfrm>
          <a:off x="14592300" y="12427897"/>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83497</xdr:rowOff>
    </xdr:from>
    <xdr:to>
      <xdr:col>21</xdr:col>
      <xdr:colOff>161925</xdr:colOff>
      <xdr:row>72</xdr:row>
      <xdr:rowOff>110603</xdr:rowOff>
    </xdr:to>
    <xdr:cxnSp macro="">
      <xdr:nvCxnSpPr>
        <xdr:cNvPr id="609" name="直線コネクタ 608"/>
        <xdr:cNvCxnSpPr/>
      </xdr:nvCxnSpPr>
      <xdr:spPr>
        <a:xfrm flipV="1">
          <a:off x="13703300" y="12427897"/>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110603</xdr:rowOff>
    </xdr:from>
    <xdr:to>
      <xdr:col>19</xdr:col>
      <xdr:colOff>644525</xdr:colOff>
      <xdr:row>72</xdr:row>
      <xdr:rowOff>115501</xdr:rowOff>
    </xdr:to>
    <xdr:cxnSp macro="">
      <xdr:nvCxnSpPr>
        <xdr:cNvPr id="612" name="直線コネクタ 611"/>
        <xdr:cNvCxnSpPr/>
      </xdr:nvCxnSpPr>
      <xdr:spPr>
        <a:xfrm flipV="1">
          <a:off x="12814300" y="1245500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168094</xdr:rowOff>
    </xdr:from>
    <xdr:to>
      <xdr:col>23</xdr:col>
      <xdr:colOff>568325</xdr:colOff>
      <xdr:row>73</xdr:row>
      <xdr:rowOff>98244</xdr:rowOff>
    </xdr:to>
    <xdr:sp macro="" textlink="">
      <xdr:nvSpPr>
        <xdr:cNvPr id="622" name="円/楕円 621"/>
        <xdr:cNvSpPr/>
      </xdr:nvSpPr>
      <xdr:spPr>
        <a:xfrm>
          <a:off x="16268700" y="125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19521</xdr:rowOff>
    </xdr:from>
    <xdr:ext cx="534377" cy="259045"/>
    <xdr:sp macro="" textlink="">
      <xdr:nvSpPr>
        <xdr:cNvPr id="623" name="公債費該当値テキスト"/>
        <xdr:cNvSpPr txBox="1"/>
      </xdr:nvSpPr>
      <xdr:spPr>
        <a:xfrm>
          <a:off x="16370300" y="1236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66,150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60700</xdr:rowOff>
    </xdr:from>
    <xdr:to>
      <xdr:col>22</xdr:col>
      <xdr:colOff>415925</xdr:colOff>
      <xdr:row>72</xdr:row>
      <xdr:rowOff>162300</xdr:rowOff>
    </xdr:to>
    <xdr:sp macro="" textlink="">
      <xdr:nvSpPr>
        <xdr:cNvPr id="624" name="円/楕円 623"/>
        <xdr:cNvSpPr/>
      </xdr:nvSpPr>
      <xdr:spPr>
        <a:xfrm>
          <a:off x="15430500" y="124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7377</xdr:rowOff>
    </xdr:from>
    <xdr:ext cx="534377" cy="259045"/>
    <xdr:sp macro="" textlink="">
      <xdr:nvSpPr>
        <xdr:cNvPr id="625" name="テキスト ボックス 624"/>
        <xdr:cNvSpPr txBox="1"/>
      </xdr:nvSpPr>
      <xdr:spPr>
        <a:xfrm>
          <a:off x="15214111" y="121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72,727</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32697</xdr:rowOff>
    </xdr:from>
    <xdr:to>
      <xdr:col>21</xdr:col>
      <xdr:colOff>212725</xdr:colOff>
      <xdr:row>72</xdr:row>
      <xdr:rowOff>134297</xdr:rowOff>
    </xdr:to>
    <xdr:sp macro="" textlink="">
      <xdr:nvSpPr>
        <xdr:cNvPr id="626" name="円/楕円 625"/>
        <xdr:cNvSpPr/>
      </xdr:nvSpPr>
      <xdr:spPr>
        <a:xfrm>
          <a:off x="14541500" y="123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150824</xdr:rowOff>
    </xdr:from>
    <xdr:ext cx="534377" cy="259045"/>
    <xdr:sp macro="" textlink="">
      <xdr:nvSpPr>
        <xdr:cNvPr id="627" name="テキスト ボックス 626"/>
        <xdr:cNvSpPr txBox="1"/>
      </xdr:nvSpPr>
      <xdr:spPr>
        <a:xfrm>
          <a:off x="14325111" y="121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59803</xdr:rowOff>
    </xdr:from>
    <xdr:to>
      <xdr:col>20</xdr:col>
      <xdr:colOff>9525</xdr:colOff>
      <xdr:row>72</xdr:row>
      <xdr:rowOff>161403</xdr:rowOff>
    </xdr:to>
    <xdr:sp macro="" textlink="">
      <xdr:nvSpPr>
        <xdr:cNvPr id="628" name="円/楕円 627"/>
        <xdr:cNvSpPr/>
      </xdr:nvSpPr>
      <xdr:spPr>
        <a:xfrm>
          <a:off x="13652500" y="124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6480</xdr:rowOff>
    </xdr:from>
    <xdr:ext cx="534377" cy="259045"/>
    <xdr:sp macro="" textlink="">
      <xdr:nvSpPr>
        <xdr:cNvPr id="629" name="テキスト ボックス 628"/>
        <xdr:cNvSpPr txBox="1"/>
      </xdr:nvSpPr>
      <xdr:spPr>
        <a:xfrm>
          <a:off x="13436111" y="121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64701</xdr:rowOff>
    </xdr:from>
    <xdr:to>
      <xdr:col>18</xdr:col>
      <xdr:colOff>492125</xdr:colOff>
      <xdr:row>72</xdr:row>
      <xdr:rowOff>166301</xdr:rowOff>
    </xdr:to>
    <xdr:sp macro="" textlink="">
      <xdr:nvSpPr>
        <xdr:cNvPr id="630" name="円/楕円 629"/>
        <xdr:cNvSpPr/>
      </xdr:nvSpPr>
      <xdr:spPr>
        <a:xfrm>
          <a:off x="12763500" y="1240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11378</xdr:rowOff>
    </xdr:from>
    <xdr:ext cx="534377" cy="259045"/>
    <xdr:sp macro="" textlink="">
      <xdr:nvSpPr>
        <xdr:cNvPr id="631" name="テキスト ボックス 630"/>
        <xdr:cNvSpPr txBox="1"/>
      </xdr:nvSpPr>
      <xdr:spPr>
        <a:xfrm>
          <a:off x="12547111" y="1218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94266</xdr:rowOff>
    </xdr:from>
    <xdr:to>
      <xdr:col>23</xdr:col>
      <xdr:colOff>517525</xdr:colOff>
      <xdr:row>96</xdr:row>
      <xdr:rowOff>19399</xdr:rowOff>
    </xdr:to>
    <xdr:cxnSp macro="">
      <xdr:nvCxnSpPr>
        <xdr:cNvPr id="660" name="直線コネクタ 659"/>
        <xdr:cNvCxnSpPr/>
      </xdr:nvCxnSpPr>
      <xdr:spPr>
        <a:xfrm flipV="1">
          <a:off x="15481300" y="16382016"/>
          <a:ext cx="8382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14084</xdr:rowOff>
    </xdr:from>
    <xdr:to>
      <xdr:col>22</xdr:col>
      <xdr:colOff>365125</xdr:colOff>
      <xdr:row>96</xdr:row>
      <xdr:rowOff>19399</xdr:rowOff>
    </xdr:to>
    <xdr:cxnSp macro="">
      <xdr:nvCxnSpPr>
        <xdr:cNvPr id="663" name="直線コネクタ 662"/>
        <xdr:cNvCxnSpPr/>
      </xdr:nvCxnSpPr>
      <xdr:spPr>
        <a:xfrm>
          <a:off x="14592300" y="16473284"/>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100113</xdr:rowOff>
    </xdr:from>
    <xdr:ext cx="534377" cy="259045"/>
    <xdr:sp macro="" textlink="">
      <xdr:nvSpPr>
        <xdr:cNvPr id="665" name="テキスト ボックス 664"/>
        <xdr:cNvSpPr txBox="1"/>
      </xdr:nvSpPr>
      <xdr:spPr>
        <a:xfrm>
          <a:off x="1521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113640</xdr:rowOff>
    </xdr:from>
    <xdr:to>
      <xdr:col>21</xdr:col>
      <xdr:colOff>161925</xdr:colOff>
      <xdr:row>96</xdr:row>
      <xdr:rowOff>14084</xdr:rowOff>
    </xdr:to>
    <xdr:cxnSp macro="">
      <xdr:nvCxnSpPr>
        <xdr:cNvPr id="666" name="直線コネクタ 665"/>
        <xdr:cNvCxnSpPr/>
      </xdr:nvCxnSpPr>
      <xdr:spPr>
        <a:xfrm>
          <a:off x="13703300" y="16401390"/>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51268</xdr:rowOff>
    </xdr:from>
    <xdr:ext cx="534377" cy="259045"/>
    <xdr:sp macro="" textlink="">
      <xdr:nvSpPr>
        <xdr:cNvPr id="668" name="テキスト ボックス 667"/>
        <xdr:cNvSpPr txBox="1"/>
      </xdr:nvSpPr>
      <xdr:spPr>
        <a:xfrm>
          <a:off x="14325111" y="166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149416</xdr:rowOff>
    </xdr:from>
    <xdr:to>
      <xdr:col>19</xdr:col>
      <xdr:colOff>644525</xdr:colOff>
      <xdr:row>95</xdr:row>
      <xdr:rowOff>113640</xdr:rowOff>
    </xdr:to>
    <xdr:cxnSp macro="">
      <xdr:nvCxnSpPr>
        <xdr:cNvPr id="669" name="直線コネクタ 668"/>
        <xdr:cNvCxnSpPr/>
      </xdr:nvCxnSpPr>
      <xdr:spPr>
        <a:xfrm>
          <a:off x="12814300" y="16265716"/>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90701</xdr:rowOff>
    </xdr:from>
    <xdr:ext cx="534377" cy="259045"/>
    <xdr:sp macro="" textlink="">
      <xdr:nvSpPr>
        <xdr:cNvPr id="671" name="テキスト ボックス 670"/>
        <xdr:cNvSpPr txBox="1"/>
      </xdr:nvSpPr>
      <xdr:spPr>
        <a:xfrm>
          <a:off x="13436111" y="165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43466</xdr:rowOff>
    </xdr:from>
    <xdr:to>
      <xdr:col>23</xdr:col>
      <xdr:colOff>568325</xdr:colOff>
      <xdr:row>95</xdr:row>
      <xdr:rowOff>145066</xdr:rowOff>
    </xdr:to>
    <xdr:sp macro="" textlink="">
      <xdr:nvSpPr>
        <xdr:cNvPr id="679" name="円/楕円 678"/>
        <xdr:cNvSpPr/>
      </xdr:nvSpPr>
      <xdr:spPr>
        <a:xfrm>
          <a:off x="16268700" y="163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66343</xdr:rowOff>
    </xdr:from>
    <xdr:ext cx="534377" cy="259045"/>
    <xdr:sp macro="" textlink="">
      <xdr:nvSpPr>
        <xdr:cNvPr id="680" name="積立金該当値テキスト"/>
        <xdr:cNvSpPr txBox="1"/>
      </xdr:nvSpPr>
      <xdr:spPr>
        <a:xfrm>
          <a:off x="16370300" y="161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33,385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140049</xdr:rowOff>
    </xdr:from>
    <xdr:to>
      <xdr:col>22</xdr:col>
      <xdr:colOff>415925</xdr:colOff>
      <xdr:row>96</xdr:row>
      <xdr:rowOff>70199</xdr:rowOff>
    </xdr:to>
    <xdr:sp macro="" textlink="">
      <xdr:nvSpPr>
        <xdr:cNvPr id="681" name="円/楕円 680"/>
        <xdr:cNvSpPr/>
      </xdr:nvSpPr>
      <xdr:spPr>
        <a:xfrm>
          <a:off x="15430500" y="164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86726</xdr:rowOff>
    </xdr:from>
    <xdr:ext cx="534377" cy="259045"/>
    <xdr:sp macro="" textlink="">
      <xdr:nvSpPr>
        <xdr:cNvPr id="682" name="テキスト ボックス 681"/>
        <xdr:cNvSpPr txBox="1"/>
      </xdr:nvSpPr>
      <xdr:spPr>
        <a:xfrm>
          <a:off x="15214111" y="162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134734</xdr:rowOff>
    </xdr:from>
    <xdr:to>
      <xdr:col>21</xdr:col>
      <xdr:colOff>212725</xdr:colOff>
      <xdr:row>96</xdr:row>
      <xdr:rowOff>64884</xdr:rowOff>
    </xdr:to>
    <xdr:sp macro="" textlink="">
      <xdr:nvSpPr>
        <xdr:cNvPr id="683" name="円/楕円 682"/>
        <xdr:cNvSpPr/>
      </xdr:nvSpPr>
      <xdr:spPr>
        <a:xfrm>
          <a:off x="14541500" y="164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81411</xdr:rowOff>
    </xdr:from>
    <xdr:ext cx="534377" cy="259045"/>
    <xdr:sp macro="" textlink="">
      <xdr:nvSpPr>
        <xdr:cNvPr id="684" name="テキスト ボックス 683"/>
        <xdr:cNvSpPr txBox="1"/>
      </xdr:nvSpPr>
      <xdr:spPr>
        <a:xfrm>
          <a:off x="14325111" y="1619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62840</xdr:rowOff>
    </xdr:from>
    <xdr:to>
      <xdr:col>20</xdr:col>
      <xdr:colOff>9525</xdr:colOff>
      <xdr:row>95</xdr:row>
      <xdr:rowOff>164440</xdr:rowOff>
    </xdr:to>
    <xdr:sp macro="" textlink="">
      <xdr:nvSpPr>
        <xdr:cNvPr id="685" name="円/楕円 684"/>
        <xdr:cNvSpPr/>
      </xdr:nvSpPr>
      <xdr:spPr>
        <a:xfrm>
          <a:off x="13652500" y="163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9517</xdr:rowOff>
    </xdr:from>
    <xdr:ext cx="534377" cy="259045"/>
    <xdr:sp macro="" textlink="">
      <xdr:nvSpPr>
        <xdr:cNvPr id="686" name="テキスト ボックス 685"/>
        <xdr:cNvSpPr txBox="1"/>
      </xdr:nvSpPr>
      <xdr:spPr>
        <a:xfrm>
          <a:off x="13436111" y="1612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98616</xdr:rowOff>
    </xdr:from>
    <xdr:to>
      <xdr:col>18</xdr:col>
      <xdr:colOff>492125</xdr:colOff>
      <xdr:row>95</xdr:row>
      <xdr:rowOff>28766</xdr:rowOff>
    </xdr:to>
    <xdr:sp macro="" textlink="">
      <xdr:nvSpPr>
        <xdr:cNvPr id="687" name="円/楕円 686"/>
        <xdr:cNvSpPr/>
      </xdr:nvSpPr>
      <xdr:spPr>
        <a:xfrm>
          <a:off x="12763500" y="162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45293</xdr:rowOff>
    </xdr:from>
    <xdr:ext cx="534377" cy="259045"/>
    <xdr:sp macro="" textlink="">
      <xdr:nvSpPr>
        <xdr:cNvPr id="688" name="テキスト ボックス 687"/>
        <xdr:cNvSpPr txBox="1"/>
      </xdr:nvSpPr>
      <xdr:spPr>
        <a:xfrm>
          <a:off x="12547111" y="159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160236</xdr:rowOff>
    </xdr:from>
    <xdr:to>
      <xdr:col>29</xdr:col>
      <xdr:colOff>517525</xdr:colOff>
      <xdr:row>39</xdr:row>
      <xdr:rowOff>44450</xdr:rowOff>
    </xdr:to>
    <xdr:cxnSp macro="">
      <xdr:nvCxnSpPr>
        <xdr:cNvPr id="723" name="直線コネクタ 722"/>
        <xdr:cNvCxnSpPr/>
      </xdr:nvCxnSpPr>
      <xdr:spPr>
        <a:xfrm>
          <a:off x="19545300" y="6675336"/>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2387</xdr:rowOff>
    </xdr:from>
    <xdr:to>
      <xdr:col>28</xdr:col>
      <xdr:colOff>314325</xdr:colOff>
      <xdr:row>38</xdr:row>
      <xdr:rowOff>160236</xdr:rowOff>
    </xdr:to>
    <xdr:cxnSp macro="">
      <xdr:nvCxnSpPr>
        <xdr:cNvPr id="726" name="直線コネクタ 725"/>
        <xdr:cNvCxnSpPr/>
      </xdr:nvCxnSpPr>
      <xdr:spPr>
        <a:xfrm>
          <a:off x="18656300" y="6174587"/>
          <a:ext cx="889000" cy="50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32161</xdr:rowOff>
    </xdr:from>
    <xdr:ext cx="469744" cy="259045"/>
    <xdr:sp macro="" textlink="">
      <xdr:nvSpPr>
        <xdr:cNvPr id="730" name="テキスト ボックス 729"/>
        <xdr:cNvSpPr txBox="1"/>
      </xdr:nvSpPr>
      <xdr:spPr>
        <a:xfrm>
          <a:off x="18421427" y="67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109436</xdr:rowOff>
    </xdr:from>
    <xdr:to>
      <xdr:col>28</xdr:col>
      <xdr:colOff>365125</xdr:colOff>
      <xdr:row>39</xdr:row>
      <xdr:rowOff>39586</xdr:rowOff>
    </xdr:to>
    <xdr:sp macro="" textlink="">
      <xdr:nvSpPr>
        <xdr:cNvPr id="742" name="円/楕円 741"/>
        <xdr:cNvSpPr/>
      </xdr:nvSpPr>
      <xdr:spPr>
        <a:xfrm>
          <a:off x="19494500" y="66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30713</xdr:rowOff>
    </xdr:from>
    <xdr:ext cx="469744" cy="259045"/>
    <xdr:sp macro="" textlink="">
      <xdr:nvSpPr>
        <xdr:cNvPr id="743" name="テキスト ボックス 742"/>
        <xdr:cNvSpPr txBox="1"/>
      </xdr:nvSpPr>
      <xdr:spPr>
        <a:xfrm>
          <a:off x="19310427" y="671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123037</xdr:rowOff>
    </xdr:from>
    <xdr:to>
      <xdr:col>27</xdr:col>
      <xdr:colOff>161925</xdr:colOff>
      <xdr:row>36</xdr:row>
      <xdr:rowOff>53187</xdr:rowOff>
    </xdr:to>
    <xdr:sp macro="" textlink="">
      <xdr:nvSpPr>
        <xdr:cNvPr id="744" name="円/楕円 743"/>
        <xdr:cNvSpPr/>
      </xdr:nvSpPr>
      <xdr:spPr>
        <a:xfrm>
          <a:off x="18605500" y="61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69714</xdr:rowOff>
    </xdr:from>
    <xdr:ext cx="534377" cy="259045"/>
    <xdr:sp macro="" textlink="">
      <xdr:nvSpPr>
        <xdr:cNvPr id="745" name="テキスト ボックス 744"/>
        <xdr:cNvSpPr txBox="1"/>
      </xdr:nvSpPr>
      <xdr:spPr>
        <a:xfrm>
          <a:off x="18389111" y="58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78161</xdr:rowOff>
    </xdr:from>
    <xdr:to>
      <xdr:col>32</xdr:col>
      <xdr:colOff>187325</xdr:colOff>
      <xdr:row>56</xdr:row>
      <xdr:rowOff>82596</xdr:rowOff>
    </xdr:to>
    <xdr:cxnSp macro="">
      <xdr:nvCxnSpPr>
        <xdr:cNvPr id="772" name="直線コネクタ 771"/>
        <xdr:cNvCxnSpPr/>
      </xdr:nvCxnSpPr>
      <xdr:spPr>
        <a:xfrm flipV="1">
          <a:off x="21323300" y="9679361"/>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43871</xdr:rowOff>
    </xdr:from>
    <xdr:to>
      <xdr:col>31</xdr:col>
      <xdr:colOff>34925</xdr:colOff>
      <xdr:row>56</xdr:row>
      <xdr:rowOff>82596</xdr:rowOff>
    </xdr:to>
    <xdr:cxnSp macro="">
      <xdr:nvCxnSpPr>
        <xdr:cNvPr id="775" name="直線コネクタ 774"/>
        <xdr:cNvCxnSpPr/>
      </xdr:nvCxnSpPr>
      <xdr:spPr>
        <a:xfrm>
          <a:off x="20434300" y="9302171"/>
          <a:ext cx="889000" cy="38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40808</xdr:rowOff>
    </xdr:from>
    <xdr:to>
      <xdr:col>29</xdr:col>
      <xdr:colOff>517525</xdr:colOff>
      <xdr:row>54</xdr:row>
      <xdr:rowOff>43871</xdr:rowOff>
    </xdr:to>
    <xdr:cxnSp macro="">
      <xdr:nvCxnSpPr>
        <xdr:cNvPr id="778" name="直線コネクタ 777"/>
        <xdr:cNvCxnSpPr/>
      </xdr:nvCxnSpPr>
      <xdr:spPr>
        <a:xfrm>
          <a:off x="19545300" y="9299108"/>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34523</xdr:rowOff>
    </xdr:from>
    <xdr:ext cx="469744" cy="259045"/>
    <xdr:sp macro="" textlink="">
      <xdr:nvSpPr>
        <xdr:cNvPr id="780" name="テキスト ボックス 779"/>
        <xdr:cNvSpPr txBox="1"/>
      </xdr:nvSpPr>
      <xdr:spPr>
        <a:xfrm>
          <a:off x="20199427" y="99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168595</xdr:rowOff>
    </xdr:from>
    <xdr:to>
      <xdr:col>28</xdr:col>
      <xdr:colOff>314325</xdr:colOff>
      <xdr:row>54</xdr:row>
      <xdr:rowOff>40808</xdr:rowOff>
    </xdr:to>
    <xdr:cxnSp macro="">
      <xdr:nvCxnSpPr>
        <xdr:cNvPr id="781" name="直線コネクタ 780"/>
        <xdr:cNvCxnSpPr/>
      </xdr:nvCxnSpPr>
      <xdr:spPr>
        <a:xfrm>
          <a:off x="18656300" y="9083995"/>
          <a:ext cx="889000" cy="2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37563</xdr:rowOff>
    </xdr:from>
    <xdr:ext cx="469744" cy="259045"/>
    <xdr:sp macro="" textlink="">
      <xdr:nvSpPr>
        <xdr:cNvPr id="783" name="テキスト ボックス 782"/>
        <xdr:cNvSpPr txBox="1"/>
      </xdr:nvSpPr>
      <xdr:spPr>
        <a:xfrm>
          <a:off x="19310427" y="99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21516</xdr:rowOff>
    </xdr:from>
    <xdr:ext cx="469744" cy="259045"/>
    <xdr:sp macro="" textlink="">
      <xdr:nvSpPr>
        <xdr:cNvPr id="785" name="テキスト ボックス 784"/>
        <xdr:cNvSpPr txBox="1"/>
      </xdr:nvSpPr>
      <xdr:spPr>
        <a:xfrm>
          <a:off x="18421427" y="99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27361</xdr:rowOff>
    </xdr:from>
    <xdr:to>
      <xdr:col>32</xdr:col>
      <xdr:colOff>238125</xdr:colOff>
      <xdr:row>56</xdr:row>
      <xdr:rowOff>128961</xdr:rowOff>
    </xdr:to>
    <xdr:sp macro="" textlink="">
      <xdr:nvSpPr>
        <xdr:cNvPr id="791" name="円/楕円 790"/>
        <xdr:cNvSpPr/>
      </xdr:nvSpPr>
      <xdr:spPr>
        <a:xfrm>
          <a:off x="22110700" y="96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50238</xdr:rowOff>
    </xdr:from>
    <xdr:ext cx="534377" cy="259045"/>
    <xdr:sp macro="" textlink="">
      <xdr:nvSpPr>
        <xdr:cNvPr id="792" name="貸付金該当値テキスト"/>
        <xdr:cNvSpPr txBox="1"/>
      </xdr:nvSpPr>
      <xdr:spPr>
        <a:xfrm>
          <a:off x="22212300" y="94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31796</xdr:rowOff>
    </xdr:from>
    <xdr:to>
      <xdr:col>31</xdr:col>
      <xdr:colOff>85725</xdr:colOff>
      <xdr:row>56</xdr:row>
      <xdr:rowOff>133396</xdr:rowOff>
    </xdr:to>
    <xdr:sp macro="" textlink="">
      <xdr:nvSpPr>
        <xdr:cNvPr id="793" name="円/楕円 792"/>
        <xdr:cNvSpPr/>
      </xdr:nvSpPr>
      <xdr:spPr>
        <a:xfrm>
          <a:off x="21272500" y="96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149923</xdr:rowOff>
    </xdr:from>
    <xdr:ext cx="534377" cy="259045"/>
    <xdr:sp macro="" textlink="">
      <xdr:nvSpPr>
        <xdr:cNvPr id="794" name="テキスト ボックス 793"/>
        <xdr:cNvSpPr txBox="1"/>
      </xdr:nvSpPr>
      <xdr:spPr>
        <a:xfrm>
          <a:off x="21056111" y="940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17,498</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164521</xdr:rowOff>
    </xdr:from>
    <xdr:to>
      <xdr:col>29</xdr:col>
      <xdr:colOff>568325</xdr:colOff>
      <xdr:row>54</xdr:row>
      <xdr:rowOff>94671</xdr:rowOff>
    </xdr:to>
    <xdr:sp macro="" textlink="">
      <xdr:nvSpPr>
        <xdr:cNvPr id="795" name="円/楕円 794"/>
        <xdr:cNvSpPr/>
      </xdr:nvSpPr>
      <xdr:spPr>
        <a:xfrm>
          <a:off x="20383500" y="92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111198</xdr:rowOff>
    </xdr:from>
    <xdr:ext cx="534377" cy="259045"/>
    <xdr:sp macro="" textlink="">
      <xdr:nvSpPr>
        <xdr:cNvPr id="796" name="テキスト ボックス 795"/>
        <xdr:cNvSpPr txBox="1"/>
      </xdr:nvSpPr>
      <xdr:spPr>
        <a:xfrm>
          <a:off x="20167111" y="90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34,192</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161458</xdr:rowOff>
    </xdr:from>
    <xdr:to>
      <xdr:col>28</xdr:col>
      <xdr:colOff>365125</xdr:colOff>
      <xdr:row>54</xdr:row>
      <xdr:rowOff>91608</xdr:rowOff>
    </xdr:to>
    <xdr:sp macro="" textlink="">
      <xdr:nvSpPr>
        <xdr:cNvPr id="797" name="円/楕円 796"/>
        <xdr:cNvSpPr/>
      </xdr:nvSpPr>
      <xdr:spPr>
        <a:xfrm>
          <a:off x="19494500" y="924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108135</xdr:rowOff>
    </xdr:from>
    <xdr:ext cx="534377" cy="259045"/>
    <xdr:sp macro="" textlink="">
      <xdr:nvSpPr>
        <xdr:cNvPr id="798" name="テキスト ボックス 797"/>
        <xdr:cNvSpPr txBox="1"/>
      </xdr:nvSpPr>
      <xdr:spPr>
        <a:xfrm>
          <a:off x="19278111" y="90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34,326</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117795</xdr:rowOff>
    </xdr:from>
    <xdr:to>
      <xdr:col>27</xdr:col>
      <xdr:colOff>161925</xdr:colOff>
      <xdr:row>53</xdr:row>
      <xdr:rowOff>47945</xdr:rowOff>
    </xdr:to>
    <xdr:sp macro="" textlink="">
      <xdr:nvSpPr>
        <xdr:cNvPr id="799" name="円/楕円 798"/>
        <xdr:cNvSpPr/>
      </xdr:nvSpPr>
      <xdr:spPr>
        <a:xfrm>
          <a:off x="18605500" y="90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64472</xdr:rowOff>
    </xdr:from>
    <xdr:ext cx="534377" cy="259045"/>
    <xdr:sp macro="" textlink="">
      <xdr:nvSpPr>
        <xdr:cNvPr id="800" name="テキスト ボックス 799"/>
        <xdr:cNvSpPr txBox="1"/>
      </xdr:nvSpPr>
      <xdr:spPr>
        <a:xfrm>
          <a:off x="18389111" y="88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10061</xdr:rowOff>
    </xdr:from>
    <xdr:to>
      <xdr:col>32</xdr:col>
      <xdr:colOff>187325</xdr:colOff>
      <xdr:row>72</xdr:row>
      <xdr:rowOff>106530</xdr:rowOff>
    </xdr:to>
    <xdr:cxnSp macro="">
      <xdr:nvCxnSpPr>
        <xdr:cNvPr id="828" name="直線コネクタ 827"/>
        <xdr:cNvCxnSpPr/>
      </xdr:nvCxnSpPr>
      <xdr:spPr>
        <a:xfrm flipV="1">
          <a:off x="21323300" y="12354461"/>
          <a:ext cx="8382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106530</xdr:rowOff>
    </xdr:from>
    <xdr:to>
      <xdr:col>31</xdr:col>
      <xdr:colOff>34925</xdr:colOff>
      <xdr:row>72</xdr:row>
      <xdr:rowOff>169349</xdr:rowOff>
    </xdr:to>
    <xdr:cxnSp macro="">
      <xdr:nvCxnSpPr>
        <xdr:cNvPr id="831" name="直線コネクタ 830"/>
        <xdr:cNvCxnSpPr/>
      </xdr:nvCxnSpPr>
      <xdr:spPr>
        <a:xfrm flipV="1">
          <a:off x="20434300" y="12450930"/>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5033</xdr:rowOff>
    </xdr:from>
    <xdr:ext cx="534377" cy="259045"/>
    <xdr:sp macro="" textlink="">
      <xdr:nvSpPr>
        <xdr:cNvPr id="833" name="テキスト ボックス 832"/>
        <xdr:cNvSpPr txBox="1"/>
      </xdr:nvSpPr>
      <xdr:spPr>
        <a:xfrm>
          <a:off x="2105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31000</xdr:rowOff>
    </xdr:from>
    <xdr:to>
      <xdr:col>29</xdr:col>
      <xdr:colOff>517525</xdr:colOff>
      <xdr:row>72</xdr:row>
      <xdr:rowOff>169349</xdr:rowOff>
    </xdr:to>
    <xdr:cxnSp macro="">
      <xdr:nvCxnSpPr>
        <xdr:cNvPr id="834" name="直線コネクタ 833"/>
        <xdr:cNvCxnSpPr/>
      </xdr:nvCxnSpPr>
      <xdr:spPr>
        <a:xfrm>
          <a:off x="19545300" y="12375400"/>
          <a:ext cx="889000" cy="1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31000</xdr:rowOff>
    </xdr:from>
    <xdr:to>
      <xdr:col>28</xdr:col>
      <xdr:colOff>314325</xdr:colOff>
      <xdr:row>73</xdr:row>
      <xdr:rowOff>37150</xdr:rowOff>
    </xdr:to>
    <xdr:cxnSp macro="">
      <xdr:nvCxnSpPr>
        <xdr:cNvPr id="837" name="直線コネクタ 836"/>
        <xdr:cNvCxnSpPr/>
      </xdr:nvCxnSpPr>
      <xdr:spPr>
        <a:xfrm flipV="1">
          <a:off x="18656300" y="12375400"/>
          <a:ext cx="889000" cy="1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130711</xdr:rowOff>
    </xdr:from>
    <xdr:to>
      <xdr:col>32</xdr:col>
      <xdr:colOff>238125</xdr:colOff>
      <xdr:row>72</xdr:row>
      <xdr:rowOff>60861</xdr:rowOff>
    </xdr:to>
    <xdr:sp macro="" textlink="">
      <xdr:nvSpPr>
        <xdr:cNvPr id="847" name="円/楕円 846"/>
        <xdr:cNvSpPr/>
      </xdr:nvSpPr>
      <xdr:spPr>
        <a:xfrm>
          <a:off x="22110700" y="123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153588</xdr:rowOff>
    </xdr:from>
    <xdr:ext cx="534377" cy="259045"/>
    <xdr:sp macro="" textlink="">
      <xdr:nvSpPr>
        <xdr:cNvPr id="848" name="繰出金該当値テキスト"/>
        <xdr:cNvSpPr txBox="1"/>
      </xdr:nvSpPr>
      <xdr:spPr>
        <a:xfrm>
          <a:off x="22212300" y="121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70,671</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55730</xdr:rowOff>
    </xdr:from>
    <xdr:to>
      <xdr:col>31</xdr:col>
      <xdr:colOff>85725</xdr:colOff>
      <xdr:row>72</xdr:row>
      <xdr:rowOff>157330</xdr:rowOff>
    </xdr:to>
    <xdr:sp macro="" textlink="">
      <xdr:nvSpPr>
        <xdr:cNvPr id="849" name="円/楕円 848"/>
        <xdr:cNvSpPr/>
      </xdr:nvSpPr>
      <xdr:spPr>
        <a:xfrm>
          <a:off x="21272500" y="124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2407</xdr:rowOff>
    </xdr:from>
    <xdr:ext cx="534377" cy="259045"/>
    <xdr:sp macro="" textlink="">
      <xdr:nvSpPr>
        <xdr:cNvPr id="850" name="テキスト ボックス 849"/>
        <xdr:cNvSpPr txBox="1"/>
      </xdr:nvSpPr>
      <xdr:spPr>
        <a:xfrm>
          <a:off x="21056111" y="121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118549</xdr:rowOff>
    </xdr:from>
    <xdr:to>
      <xdr:col>29</xdr:col>
      <xdr:colOff>568325</xdr:colOff>
      <xdr:row>73</xdr:row>
      <xdr:rowOff>48699</xdr:rowOff>
    </xdr:to>
    <xdr:sp macro="" textlink="">
      <xdr:nvSpPr>
        <xdr:cNvPr id="851" name="円/楕円 850"/>
        <xdr:cNvSpPr/>
      </xdr:nvSpPr>
      <xdr:spPr>
        <a:xfrm>
          <a:off x="20383500" y="124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65226</xdr:rowOff>
    </xdr:from>
    <xdr:ext cx="534377" cy="259045"/>
    <xdr:sp macro="" textlink="">
      <xdr:nvSpPr>
        <xdr:cNvPr id="852" name="テキスト ボックス 851"/>
        <xdr:cNvSpPr txBox="1"/>
      </xdr:nvSpPr>
      <xdr:spPr>
        <a:xfrm>
          <a:off x="20167111" y="1223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63,703</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151650</xdr:rowOff>
    </xdr:from>
    <xdr:to>
      <xdr:col>28</xdr:col>
      <xdr:colOff>365125</xdr:colOff>
      <xdr:row>72</xdr:row>
      <xdr:rowOff>81800</xdr:rowOff>
    </xdr:to>
    <xdr:sp macro="" textlink="">
      <xdr:nvSpPr>
        <xdr:cNvPr id="853" name="円/楕円 852"/>
        <xdr:cNvSpPr/>
      </xdr:nvSpPr>
      <xdr:spPr>
        <a:xfrm>
          <a:off x="19494500" y="12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98327</xdr:rowOff>
    </xdr:from>
    <xdr:ext cx="534377" cy="259045"/>
    <xdr:sp macro="" textlink="">
      <xdr:nvSpPr>
        <xdr:cNvPr id="854" name="テキスト ボックス 853"/>
        <xdr:cNvSpPr txBox="1"/>
      </xdr:nvSpPr>
      <xdr:spPr>
        <a:xfrm>
          <a:off x="19278111" y="1209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69,755</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157800</xdr:rowOff>
    </xdr:from>
    <xdr:to>
      <xdr:col>27</xdr:col>
      <xdr:colOff>161925</xdr:colOff>
      <xdr:row>73</xdr:row>
      <xdr:rowOff>87950</xdr:rowOff>
    </xdr:to>
    <xdr:sp macro="" textlink="">
      <xdr:nvSpPr>
        <xdr:cNvPr id="855" name="円/楕円 854"/>
        <xdr:cNvSpPr/>
      </xdr:nvSpPr>
      <xdr:spPr>
        <a:xfrm>
          <a:off x="18605500" y="125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104477</xdr:rowOff>
    </xdr:from>
    <xdr:ext cx="534377" cy="259045"/>
    <xdr:sp macro="" textlink="">
      <xdr:nvSpPr>
        <xdr:cNvPr id="856" name="テキスト ボックス 855"/>
        <xdr:cNvSpPr txBox="1"/>
      </xdr:nvSpPr>
      <xdr:spPr>
        <a:xfrm>
          <a:off x="18389111" y="122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本市は合併以前に社会資本整備（道路・学校・下水道等）に積極的に取り組んできたため、公債費・繰出金の比率が類似団体と比較して上回っている。</a:t>
          </a:r>
          <a:endParaRPr kumimoji="1" lang="en-US" altLang="ja-JP" sz="1300">
            <a:latin typeface="ＭＳ Ｐゴシック"/>
          </a:endParaRPr>
        </a:p>
        <a:p>
          <a:r>
            <a:rPr kumimoji="1" lang="ja-JP" altLang="en-US" sz="1300">
              <a:latin typeface="ＭＳ Ｐゴシック"/>
            </a:rPr>
            <a:t>住民一人当たりの支出額のうち、分母となる人口は</a:t>
          </a:r>
          <a:r>
            <a:rPr kumimoji="1" lang="en-US" altLang="ja-JP" sz="1300">
              <a:latin typeface="ＭＳ Ｐゴシック"/>
            </a:rPr>
            <a:t>561</a:t>
          </a:r>
          <a:r>
            <a:rPr kumimoji="1" lang="ja-JP" altLang="en-US" sz="1300">
              <a:latin typeface="ＭＳ Ｐゴシック"/>
            </a:rPr>
            <a:t>人減少し、</a:t>
          </a:r>
          <a:r>
            <a:rPr kumimoji="1" lang="en-US" altLang="ja-JP" sz="1300">
              <a:latin typeface="ＭＳ Ｐゴシック"/>
            </a:rPr>
            <a:t>50,965</a:t>
          </a:r>
          <a:r>
            <a:rPr kumimoji="1" lang="ja-JP" altLang="en-US" sz="1300">
              <a:latin typeface="ＭＳ Ｐゴシック"/>
            </a:rPr>
            <a:t>人となっている。</a:t>
          </a:r>
          <a:endParaRPr kumimoji="1" lang="en-US" altLang="ja-JP" sz="1300">
            <a:latin typeface="ＭＳ Ｐゴシック"/>
          </a:endParaRPr>
        </a:p>
        <a:p>
          <a:r>
            <a:rPr kumimoji="1" lang="ja-JP" altLang="en-US" sz="1300">
              <a:latin typeface="ＭＳ Ｐゴシック"/>
            </a:rPr>
            <a:t>分子となる各費目の増減のうち、主なものは下記のとおりである。</a:t>
          </a:r>
          <a:endParaRPr kumimoji="1" lang="en-US" altLang="ja-JP" sz="1300">
            <a:latin typeface="ＭＳ Ｐゴシック"/>
          </a:endParaRPr>
        </a:p>
        <a:p>
          <a:r>
            <a:rPr kumimoji="1" lang="ja-JP" altLang="en-US" sz="1300">
              <a:latin typeface="ＭＳ Ｐゴシック"/>
            </a:rPr>
            <a:t>物件費について、番号制度施行に伴う電算システム改修及び市内の中学校統合によるスクールバス運行経費等で約</a:t>
          </a:r>
          <a:r>
            <a:rPr kumimoji="1" lang="en-US" altLang="ja-JP" sz="1300">
              <a:latin typeface="ＭＳ Ｐゴシック"/>
            </a:rPr>
            <a:t>1</a:t>
          </a:r>
          <a:r>
            <a:rPr kumimoji="1" lang="ja-JP" altLang="en-US" sz="1300">
              <a:latin typeface="ＭＳ Ｐゴシック"/>
            </a:rPr>
            <a:t>億円増加した。</a:t>
          </a:r>
          <a:endParaRPr kumimoji="1" lang="en-US" altLang="ja-JP" sz="1300">
            <a:latin typeface="ＭＳ Ｐゴシック"/>
          </a:endParaRPr>
        </a:p>
        <a:p>
          <a:r>
            <a:rPr kumimoji="1" lang="ja-JP" altLang="en-US" sz="1300">
              <a:latin typeface="ＭＳ Ｐゴシック"/>
            </a:rPr>
            <a:t>補助費等について、一部事務組合の負担金及び企業立地促進助成金が約</a:t>
          </a:r>
          <a:r>
            <a:rPr kumimoji="1" lang="en-US" altLang="ja-JP" sz="1300">
              <a:latin typeface="ＭＳ Ｐゴシック"/>
            </a:rPr>
            <a:t>8</a:t>
          </a:r>
          <a:r>
            <a:rPr kumimoji="1" lang="ja-JP" altLang="en-US" sz="1300">
              <a:latin typeface="ＭＳ Ｐゴシック"/>
            </a:rPr>
            <a:t>億円増加した。</a:t>
          </a:r>
          <a:endParaRPr kumimoji="1" lang="en-US" altLang="ja-JP" sz="1300">
            <a:latin typeface="ＭＳ Ｐゴシック"/>
          </a:endParaRPr>
        </a:p>
        <a:p>
          <a:r>
            <a:rPr kumimoji="1" lang="ja-JP" altLang="en-US" sz="1300">
              <a:latin typeface="ＭＳ Ｐゴシック"/>
            </a:rPr>
            <a:t>普通建設事業費については、学校建設等の大型事業が一旦終了したため大幅減少した。</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50,965
50,605
158.63
26,101,252
25,049,333
925,840
15,885,722
24,367,377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63500</xdr:rowOff>
    </xdr:from>
    <xdr:to>
      <xdr:col>6</xdr:col>
      <xdr:colOff>511175</xdr:colOff>
      <xdr:row>33</xdr:row>
      <xdr:rowOff>5207</xdr:rowOff>
    </xdr:to>
    <xdr:cxnSp macro="">
      <xdr:nvCxnSpPr>
        <xdr:cNvPr id="61" name="直線コネクタ 60"/>
        <xdr:cNvCxnSpPr/>
      </xdr:nvCxnSpPr>
      <xdr:spPr>
        <a:xfrm flipV="1">
          <a:off x="3797300" y="5549900"/>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5207</xdr:rowOff>
    </xdr:from>
    <xdr:to>
      <xdr:col>5</xdr:col>
      <xdr:colOff>358775</xdr:colOff>
      <xdr:row>33</xdr:row>
      <xdr:rowOff>95885</xdr:rowOff>
    </xdr:to>
    <xdr:cxnSp macro="">
      <xdr:nvCxnSpPr>
        <xdr:cNvPr id="64" name="直線コネクタ 63"/>
        <xdr:cNvCxnSpPr/>
      </xdr:nvCxnSpPr>
      <xdr:spPr>
        <a:xfrm flipV="1">
          <a:off x="2908300" y="5663057"/>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87122</xdr:rowOff>
    </xdr:from>
    <xdr:to>
      <xdr:col>4</xdr:col>
      <xdr:colOff>155575</xdr:colOff>
      <xdr:row>33</xdr:row>
      <xdr:rowOff>95885</xdr:rowOff>
    </xdr:to>
    <xdr:cxnSp macro="">
      <xdr:nvCxnSpPr>
        <xdr:cNvPr id="67" name="直線コネクタ 66"/>
        <xdr:cNvCxnSpPr/>
      </xdr:nvCxnSpPr>
      <xdr:spPr>
        <a:xfrm>
          <a:off x="2019300" y="574497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109601</xdr:rowOff>
    </xdr:from>
    <xdr:to>
      <xdr:col>2</xdr:col>
      <xdr:colOff>638175</xdr:colOff>
      <xdr:row>33</xdr:row>
      <xdr:rowOff>87122</xdr:rowOff>
    </xdr:to>
    <xdr:cxnSp macro="">
      <xdr:nvCxnSpPr>
        <xdr:cNvPr id="70" name="直線コネクタ 69"/>
        <xdr:cNvCxnSpPr/>
      </xdr:nvCxnSpPr>
      <xdr:spPr>
        <a:xfrm>
          <a:off x="1130300" y="5253101"/>
          <a:ext cx="889000" cy="4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12700</xdr:rowOff>
    </xdr:from>
    <xdr:to>
      <xdr:col>6</xdr:col>
      <xdr:colOff>561975</xdr:colOff>
      <xdr:row>32</xdr:row>
      <xdr:rowOff>114300</xdr:rowOff>
    </xdr:to>
    <xdr:sp macro="" textlink="">
      <xdr:nvSpPr>
        <xdr:cNvPr id="80" name="円/楕円 79"/>
        <xdr:cNvSpPr/>
      </xdr:nvSpPr>
      <xdr:spPr>
        <a:xfrm>
          <a:off x="45847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35577</xdr:rowOff>
    </xdr:from>
    <xdr:ext cx="469744" cy="259045"/>
    <xdr:sp macro="" textlink="">
      <xdr:nvSpPr>
        <xdr:cNvPr id="81" name="議会費該当値テキスト"/>
        <xdr:cNvSpPr txBox="1"/>
      </xdr:nvSpPr>
      <xdr:spPr>
        <a:xfrm>
          <a:off x="4686300"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125857</xdr:rowOff>
    </xdr:from>
    <xdr:to>
      <xdr:col>5</xdr:col>
      <xdr:colOff>409575</xdr:colOff>
      <xdr:row>33</xdr:row>
      <xdr:rowOff>56007</xdr:rowOff>
    </xdr:to>
    <xdr:sp macro="" textlink="">
      <xdr:nvSpPr>
        <xdr:cNvPr id="82" name="円/楕円 81"/>
        <xdr:cNvSpPr/>
      </xdr:nvSpPr>
      <xdr:spPr>
        <a:xfrm>
          <a:off x="3746500" y="5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72534</xdr:rowOff>
    </xdr:from>
    <xdr:ext cx="469744" cy="259045"/>
    <xdr:sp macro="" textlink="">
      <xdr:nvSpPr>
        <xdr:cNvPr id="83" name="テキスト ボックス 82"/>
        <xdr:cNvSpPr txBox="1"/>
      </xdr:nvSpPr>
      <xdr:spPr>
        <a:xfrm>
          <a:off x="3562427" y="53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45085</xdr:rowOff>
    </xdr:from>
    <xdr:to>
      <xdr:col>4</xdr:col>
      <xdr:colOff>206375</xdr:colOff>
      <xdr:row>33</xdr:row>
      <xdr:rowOff>146685</xdr:rowOff>
    </xdr:to>
    <xdr:sp macro="" textlink="">
      <xdr:nvSpPr>
        <xdr:cNvPr id="84" name="円/楕円 83"/>
        <xdr:cNvSpPr/>
      </xdr:nvSpPr>
      <xdr:spPr>
        <a:xfrm>
          <a:off x="28575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163212</xdr:rowOff>
    </xdr:from>
    <xdr:ext cx="469744" cy="259045"/>
    <xdr:sp macro="" textlink="">
      <xdr:nvSpPr>
        <xdr:cNvPr id="85" name="テキスト ボックス 84"/>
        <xdr:cNvSpPr txBox="1"/>
      </xdr:nvSpPr>
      <xdr:spPr>
        <a:xfrm>
          <a:off x="2673427" y="54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36322</xdr:rowOff>
    </xdr:from>
    <xdr:to>
      <xdr:col>3</xdr:col>
      <xdr:colOff>3175</xdr:colOff>
      <xdr:row>33</xdr:row>
      <xdr:rowOff>137922</xdr:rowOff>
    </xdr:to>
    <xdr:sp macro="" textlink="">
      <xdr:nvSpPr>
        <xdr:cNvPr id="86" name="円/楕円 85"/>
        <xdr:cNvSpPr/>
      </xdr:nvSpPr>
      <xdr:spPr>
        <a:xfrm>
          <a:off x="1968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154449</xdr:rowOff>
    </xdr:from>
    <xdr:ext cx="469744" cy="259045"/>
    <xdr:sp macro="" textlink="">
      <xdr:nvSpPr>
        <xdr:cNvPr id="87" name="テキスト ボックス 86"/>
        <xdr:cNvSpPr txBox="1"/>
      </xdr:nvSpPr>
      <xdr:spPr>
        <a:xfrm>
          <a:off x="1784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58801</xdr:rowOff>
    </xdr:from>
    <xdr:to>
      <xdr:col>1</xdr:col>
      <xdr:colOff>485775</xdr:colOff>
      <xdr:row>30</xdr:row>
      <xdr:rowOff>160401</xdr:rowOff>
    </xdr:to>
    <xdr:sp macro="" textlink="">
      <xdr:nvSpPr>
        <xdr:cNvPr id="88" name="円/楕円 87"/>
        <xdr:cNvSpPr/>
      </xdr:nvSpPr>
      <xdr:spPr>
        <a:xfrm>
          <a:off x="1079500" y="52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5478</xdr:rowOff>
    </xdr:from>
    <xdr:ext cx="469744" cy="259045"/>
    <xdr:sp macro="" textlink="">
      <xdr:nvSpPr>
        <xdr:cNvPr id="89" name="テキスト ボックス 88"/>
        <xdr:cNvSpPr txBox="1"/>
      </xdr:nvSpPr>
      <xdr:spPr>
        <a:xfrm>
          <a:off x="895427" y="49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160389</xdr:rowOff>
    </xdr:from>
    <xdr:to>
      <xdr:col>6</xdr:col>
      <xdr:colOff>511175</xdr:colOff>
      <xdr:row>55</xdr:row>
      <xdr:rowOff>29629</xdr:rowOff>
    </xdr:to>
    <xdr:cxnSp macro="">
      <xdr:nvCxnSpPr>
        <xdr:cNvPr id="121" name="直線コネクタ 120"/>
        <xdr:cNvCxnSpPr/>
      </xdr:nvCxnSpPr>
      <xdr:spPr>
        <a:xfrm flipV="1">
          <a:off x="3797300" y="9418689"/>
          <a:ext cx="8382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48146</xdr:rowOff>
    </xdr:from>
    <xdr:to>
      <xdr:col>5</xdr:col>
      <xdr:colOff>358775</xdr:colOff>
      <xdr:row>55</xdr:row>
      <xdr:rowOff>29629</xdr:rowOff>
    </xdr:to>
    <xdr:cxnSp macro="">
      <xdr:nvCxnSpPr>
        <xdr:cNvPr id="124" name="直線コネクタ 123"/>
        <xdr:cNvCxnSpPr/>
      </xdr:nvCxnSpPr>
      <xdr:spPr>
        <a:xfrm>
          <a:off x="2908300" y="8620646"/>
          <a:ext cx="889000" cy="83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6780</xdr:rowOff>
    </xdr:from>
    <xdr:ext cx="534377" cy="259045"/>
    <xdr:sp macro="" textlink="">
      <xdr:nvSpPr>
        <xdr:cNvPr id="126" name="テキスト ボックス 125"/>
        <xdr:cNvSpPr txBox="1"/>
      </xdr:nvSpPr>
      <xdr:spPr>
        <a:xfrm>
          <a:off x="3530111" y="96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48146</xdr:rowOff>
    </xdr:from>
    <xdr:to>
      <xdr:col>4</xdr:col>
      <xdr:colOff>155575</xdr:colOff>
      <xdr:row>55</xdr:row>
      <xdr:rowOff>133136</xdr:rowOff>
    </xdr:to>
    <xdr:cxnSp macro="">
      <xdr:nvCxnSpPr>
        <xdr:cNvPr id="127" name="直線コネクタ 126"/>
        <xdr:cNvCxnSpPr/>
      </xdr:nvCxnSpPr>
      <xdr:spPr>
        <a:xfrm flipV="1">
          <a:off x="2019300" y="8620646"/>
          <a:ext cx="889000" cy="9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113390</xdr:rowOff>
    </xdr:from>
    <xdr:ext cx="534377" cy="259045"/>
    <xdr:sp macro="" textlink="">
      <xdr:nvSpPr>
        <xdr:cNvPr id="129" name="テキスト ボックス 128"/>
        <xdr:cNvSpPr txBox="1"/>
      </xdr:nvSpPr>
      <xdr:spPr>
        <a:xfrm>
          <a:off x="2641111" y="95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112235</xdr:rowOff>
    </xdr:from>
    <xdr:to>
      <xdr:col>2</xdr:col>
      <xdr:colOff>638175</xdr:colOff>
      <xdr:row>55</xdr:row>
      <xdr:rowOff>133136</xdr:rowOff>
    </xdr:to>
    <xdr:cxnSp macro="">
      <xdr:nvCxnSpPr>
        <xdr:cNvPr id="130" name="直線コネクタ 129"/>
        <xdr:cNvCxnSpPr/>
      </xdr:nvCxnSpPr>
      <xdr:spPr>
        <a:xfrm>
          <a:off x="1130300" y="9199085"/>
          <a:ext cx="889000" cy="36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78920</xdr:rowOff>
    </xdr:from>
    <xdr:ext cx="534377" cy="259045"/>
    <xdr:sp macro="" textlink="">
      <xdr:nvSpPr>
        <xdr:cNvPr id="134" name="テキスト ボックス 133"/>
        <xdr:cNvSpPr txBox="1"/>
      </xdr:nvSpPr>
      <xdr:spPr>
        <a:xfrm>
          <a:off x="863111" y="96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109589</xdr:rowOff>
    </xdr:from>
    <xdr:to>
      <xdr:col>6</xdr:col>
      <xdr:colOff>561975</xdr:colOff>
      <xdr:row>55</xdr:row>
      <xdr:rowOff>39739</xdr:rowOff>
    </xdr:to>
    <xdr:sp macro="" textlink="">
      <xdr:nvSpPr>
        <xdr:cNvPr id="140" name="円/楕円 139"/>
        <xdr:cNvSpPr/>
      </xdr:nvSpPr>
      <xdr:spPr>
        <a:xfrm>
          <a:off x="4584700" y="9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132466</xdr:rowOff>
    </xdr:from>
    <xdr:ext cx="534377" cy="259045"/>
    <xdr:sp macro="" textlink="">
      <xdr:nvSpPr>
        <xdr:cNvPr id="141" name="総務費該当値テキスト"/>
        <xdr:cNvSpPr txBox="1"/>
      </xdr:nvSpPr>
      <xdr:spPr>
        <a:xfrm>
          <a:off x="4686300" y="921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68,733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150279</xdr:rowOff>
    </xdr:from>
    <xdr:to>
      <xdr:col>5</xdr:col>
      <xdr:colOff>409575</xdr:colOff>
      <xdr:row>55</xdr:row>
      <xdr:rowOff>80429</xdr:rowOff>
    </xdr:to>
    <xdr:sp macro="" textlink="">
      <xdr:nvSpPr>
        <xdr:cNvPr id="142" name="円/楕円 141"/>
        <xdr:cNvSpPr/>
      </xdr:nvSpPr>
      <xdr:spPr>
        <a:xfrm>
          <a:off x="3746500" y="94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96956</xdr:rowOff>
    </xdr:from>
    <xdr:ext cx="534377" cy="259045"/>
    <xdr:sp macro="" textlink="">
      <xdr:nvSpPr>
        <xdr:cNvPr id="143" name="テキスト ボックス 142"/>
        <xdr:cNvSpPr txBox="1"/>
      </xdr:nvSpPr>
      <xdr:spPr>
        <a:xfrm>
          <a:off x="3530111" y="91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66,241</a:t>
          </a:r>
          <a:endParaRPr kumimoji="1" lang="ja-JP" altLang="en-US" sz="1000" b="1">
            <a:solidFill>
              <a:srgbClr val="FF0000"/>
            </a:solidFill>
            <a:latin typeface="ＭＳ Ｐゴシック"/>
          </a:endParaRPr>
        </a:p>
      </xdr:txBody>
    </xdr:sp>
    <xdr:clientData/>
  </xdr:oneCellAnchor>
  <xdr:twoCellAnchor>
    <xdr:from>
      <xdr:col>4</xdr:col>
      <xdr:colOff>104775</xdr:colOff>
      <xdr:row>49</xdr:row>
      <xdr:rowOff>168796</xdr:rowOff>
    </xdr:from>
    <xdr:to>
      <xdr:col>4</xdr:col>
      <xdr:colOff>206375</xdr:colOff>
      <xdr:row>50</xdr:row>
      <xdr:rowOff>98946</xdr:rowOff>
    </xdr:to>
    <xdr:sp macro="" textlink="">
      <xdr:nvSpPr>
        <xdr:cNvPr id="144" name="円/楕円 143"/>
        <xdr:cNvSpPr/>
      </xdr:nvSpPr>
      <xdr:spPr>
        <a:xfrm>
          <a:off x="2857500" y="85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48</xdr:row>
      <xdr:rowOff>115473</xdr:rowOff>
    </xdr:from>
    <xdr:ext cx="599010" cy="259045"/>
    <xdr:sp macro="" textlink="">
      <xdr:nvSpPr>
        <xdr:cNvPr id="145" name="テキスト ボックス 144"/>
        <xdr:cNvSpPr txBox="1"/>
      </xdr:nvSpPr>
      <xdr:spPr>
        <a:xfrm>
          <a:off x="2608794" y="834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117,607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82336</xdr:rowOff>
    </xdr:from>
    <xdr:to>
      <xdr:col>3</xdr:col>
      <xdr:colOff>3175</xdr:colOff>
      <xdr:row>56</xdr:row>
      <xdr:rowOff>12486</xdr:rowOff>
    </xdr:to>
    <xdr:sp macro="" textlink="">
      <xdr:nvSpPr>
        <xdr:cNvPr id="146" name="円/楕円 145"/>
        <xdr:cNvSpPr/>
      </xdr:nvSpPr>
      <xdr:spPr>
        <a:xfrm>
          <a:off x="1968500" y="9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3613</xdr:rowOff>
    </xdr:from>
    <xdr:ext cx="534377" cy="259045"/>
    <xdr:sp macro="" textlink="">
      <xdr:nvSpPr>
        <xdr:cNvPr id="147" name="テキスト ボックス 146"/>
        <xdr:cNvSpPr txBox="1"/>
      </xdr:nvSpPr>
      <xdr:spPr>
        <a:xfrm>
          <a:off x="1752111" y="96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59,902</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61435</xdr:rowOff>
    </xdr:from>
    <xdr:to>
      <xdr:col>1</xdr:col>
      <xdr:colOff>485775</xdr:colOff>
      <xdr:row>53</xdr:row>
      <xdr:rowOff>163035</xdr:rowOff>
    </xdr:to>
    <xdr:sp macro="" textlink="">
      <xdr:nvSpPr>
        <xdr:cNvPr id="148" name="円/楕円 147"/>
        <xdr:cNvSpPr/>
      </xdr:nvSpPr>
      <xdr:spPr>
        <a:xfrm>
          <a:off x="1079500" y="91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8112</xdr:rowOff>
    </xdr:from>
    <xdr:ext cx="534377" cy="259045"/>
    <xdr:sp macro="" textlink="">
      <xdr:nvSpPr>
        <xdr:cNvPr id="149" name="テキスト ボックス 148"/>
        <xdr:cNvSpPr txBox="1"/>
      </xdr:nvSpPr>
      <xdr:spPr>
        <a:xfrm>
          <a:off x="863111" y="89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65481</xdr:rowOff>
    </xdr:from>
    <xdr:to>
      <xdr:col>6</xdr:col>
      <xdr:colOff>511175</xdr:colOff>
      <xdr:row>75</xdr:row>
      <xdr:rowOff>91866</xdr:rowOff>
    </xdr:to>
    <xdr:cxnSp macro="">
      <xdr:nvCxnSpPr>
        <xdr:cNvPr id="179" name="直線コネクタ 178"/>
        <xdr:cNvCxnSpPr/>
      </xdr:nvCxnSpPr>
      <xdr:spPr>
        <a:xfrm flipV="1">
          <a:off x="3797300" y="12924231"/>
          <a:ext cx="838200" cy="2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91866</xdr:rowOff>
    </xdr:from>
    <xdr:to>
      <xdr:col>5</xdr:col>
      <xdr:colOff>358775</xdr:colOff>
      <xdr:row>76</xdr:row>
      <xdr:rowOff>84589</xdr:rowOff>
    </xdr:to>
    <xdr:cxnSp macro="">
      <xdr:nvCxnSpPr>
        <xdr:cNvPr id="182" name="直線コネクタ 181"/>
        <xdr:cNvCxnSpPr/>
      </xdr:nvCxnSpPr>
      <xdr:spPr>
        <a:xfrm flipV="1">
          <a:off x="2908300" y="12950616"/>
          <a:ext cx="889000" cy="16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84589</xdr:rowOff>
    </xdr:from>
    <xdr:to>
      <xdr:col>4</xdr:col>
      <xdr:colOff>155575</xdr:colOff>
      <xdr:row>76</xdr:row>
      <xdr:rowOff>101009</xdr:rowOff>
    </xdr:to>
    <xdr:cxnSp macro="">
      <xdr:nvCxnSpPr>
        <xdr:cNvPr id="185" name="直線コネクタ 184"/>
        <xdr:cNvCxnSpPr/>
      </xdr:nvCxnSpPr>
      <xdr:spPr>
        <a:xfrm flipV="1">
          <a:off x="2019300" y="13114789"/>
          <a:ext cx="889000" cy="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49174</xdr:rowOff>
    </xdr:from>
    <xdr:to>
      <xdr:col>2</xdr:col>
      <xdr:colOff>638175</xdr:colOff>
      <xdr:row>76</xdr:row>
      <xdr:rowOff>101009</xdr:rowOff>
    </xdr:to>
    <xdr:cxnSp macro="">
      <xdr:nvCxnSpPr>
        <xdr:cNvPr id="188" name="直線コネクタ 187"/>
        <xdr:cNvCxnSpPr/>
      </xdr:nvCxnSpPr>
      <xdr:spPr>
        <a:xfrm>
          <a:off x="1130300" y="13079374"/>
          <a:ext cx="889000" cy="5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14681</xdr:rowOff>
    </xdr:from>
    <xdr:to>
      <xdr:col>6</xdr:col>
      <xdr:colOff>561975</xdr:colOff>
      <xdr:row>75</xdr:row>
      <xdr:rowOff>116281</xdr:rowOff>
    </xdr:to>
    <xdr:sp macro="" textlink="">
      <xdr:nvSpPr>
        <xdr:cNvPr id="198" name="円/楕円 197"/>
        <xdr:cNvSpPr/>
      </xdr:nvSpPr>
      <xdr:spPr>
        <a:xfrm>
          <a:off x="4584700" y="128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37558</xdr:rowOff>
    </xdr:from>
    <xdr:ext cx="599010" cy="259045"/>
    <xdr:sp macro="" textlink="">
      <xdr:nvSpPr>
        <xdr:cNvPr id="199" name="民生費該当値テキスト"/>
        <xdr:cNvSpPr txBox="1"/>
      </xdr:nvSpPr>
      <xdr:spPr>
        <a:xfrm>
          <a:off x="4686300" y="1272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134,896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41066</xdr:rowOff>
    </xdr:from>
    <xdr:to>
      <xdr:col>5</xdr:col>
      <xdr:colOff>409575</xdr:colOff>
      <xdr:row>75</xdr:row>
      <xdr:rowOff>142666</xdr:rowOff>
    </xdr:to>
    <xdr:sp macro="" textlink="">
      <xdr:nvSpPr>
        <xdr:cNvPr id="200" name="円/楕円 199"/>
        <xdr:cNvSpPr/>
      </xdr:nvSpPr>
      <xdr:spPr>
        <a:xfrm>
          <a:off x="3746500" y="128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133793</xdr:rowOff>
    </xdr:from>
    <xdr:ext cx="599010" cy="259045"/>
    <xdr:sp macro="" textlink="">
      <xdr:nvSpPr>
        <xdr:cNvPr id="201" name="テキスト ボックス 200"/>
        <xdr:cNvSpPr txBox="1"/>
      </xdr:nvSpPr>
      <xdr:spPr>
        <a:xfrm>
          <a:off x="3497794" y="1299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33789</xdr:rowOff>
    </xdr:from>
    <xdr:to>
      <xdr:col>4</xdr:col>
      <xdr:colOff>206375</xdr:colOff>
      <xdr:row>76</xdr:row>
      <xdr:rowOff>135389</xdr:rowOff>
    </xdr:to>
    <xdr:sp macro="" textlink="">
      <xdr:nvSpPr>
        <xdr:cNvPr id="202" name="円/楕円 201"/>
        <xdr:cNvSpPr/>
      </xdr:nvSpPr>
      <xdr:spPr>
        <a:xfrm>
          <a:off x="2857500" y="130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126516</xdr:rowOff>
    </xdr:from>
    <xdr:ext cx="599010" cy="259045"/>
    <xdr:sp macro="" textlink="">
      <xdr:nvSpPr>
        <xdr:cNvPr id="203" name="テキスト ボックス 202"/>
        <xdr:cNvSpPr txBox="1"/>
      </xdr:nvSpPr>
      <xdr:spPr>
        <a:xfrm>
          <a:off x="2608794" y="1315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50209</xdr:rowOff>
    </xdr:from>
    <xdr:to>
      <xdr:col>3</xdr:col>
      <xdr:colOff>3175</xdr:colOff>
      <xdr:row>76</xdr:row>
      <xdr:rowOff>151809</xdr:rowOff>
    </xdr:to>
    <xdr:sp macro="" textlink="">
      <xdr:nvSpPr>
        <xdr:cNvPr id="204" name="円/楕円 203"/>
        <xdr:cNvSpPr/>
      </xdr:nvSpPr>
      <xdr:spPr>
        <a:xfrm>
          <a:off x="1968500" y="130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142936</xdr:rowOff>
    </xdr:from>
    <xdr:ext cx="599010" cy="259045"/>
    <xdr:sp macro="" textlink="">
      <xdr:nvSpPr>
        <xdr:cNvPr id="205" name="テキスト ボックス 204"/>
        <xdr:cNvSpPr txBox="1"/>
      </xdr:nvSpPr>
      <xdr:spPr>
        <a:xfrm>
          <a:off x="1719794" y="1317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124,031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169824</xdr:rowOff>
    </xdr:from>
    <xdr:to>
      <xdr:col>1</xdr:col>
      <xdr:colOff>485775</xdr:colOff>
      <xdr:row>76</xdr:row>
      <xdr:rowOff>99974</xdr:rowOff>
    </xdr:to>
    <xdr:sp macro="" textlink="">
      <xdr:nvSpPr>
        <xdr:cNvPr id="206" name="円/楕円 205"/>
        <xdr:cNvSpPr/>
      </xdr:nvSpPr>
      <xdr:spPr>
        <a:xfrm>
          <a:off x="1079500" y="130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91101</xdr:rowOff>
    </xdr:from>
    <xdr:ext cx="599010" cy="259045"/>
    <xdr:sp macro="" textlink="">
      <xdr:nvSpPr>
        <xdr:cNvPr id="207" name="テキスト ボックス 206"/>
        <xdr:cNvSpPr txBox="1"/>
      </xdr:nvSpPr>
      <xdr:spPr>
        <a:xfrm>
          <a:off x="830794" y="1312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4921</xdr:rowOff>
    </xdr:from>
    <xdr:to>
      <xdr:col>6</xdr:col>
      <xdr:colOff>511175</xdr:colOff>
      <xdr:row>97</xdr:row>
      <xdr:rowOff>80835</xdr:rowOff>
    </xdr:to>
    <xdr:cxnSp macro="">
      <xdr:nvCxnSpPr>
        <xdr:cNvPr id="237" name="直線コネクタ 236"/>
        <xdr:cNvCxnSpPr/>
      </xdr:nvCxnSpPr>
      <xdr:spPr>
        <a:xfrm flipV="1">
          <a:off x="3797300" y="16635571"/>
          <a:ext cx="838200" cy="7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8102</xdr:rowOff>
    </xdr:from>
    <xdr:to>
      <xdr:col>5</xdr:col>
      <xdr:colOff>358775</xdr:colOff>
      <xdr:row>97</xdr:row>
      <xdr:rowOff>80835</xdr:rowOff>
    </xdr:to>
    <xdr:cxnSp macro="">
      <xdr:nvCxnSpPr>
        <xdr:cNvPr id="240" name="直線コネクタ 239"/>
        <xdr:cNvCxnSpPr/>
      </xdr:nvCxnSpPr>
      <xdr:spPr>
        <a:xfrm>
          <a:off x="2908300" y="16638752"/>
          <a:ext cx="889000" cy="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654</xdr:rowOff>
    </xdr:from>
    <xdr:to>
      <xdr:col>4</xdr:col>
      <xdr:colOff>155575</xdr:colOff>
      <xdr:row>97</xdr:row>
      <xdr:rowOff>8102</xdr:rowOff>
    </xdr:to>
    <xdr:cxnSp macro="">
      <xdr:nvCxnSpPr>
        <xdr:cNvPr id="243" name="直線コネクタ 242"/>
        <xdr:cNvCxnSpPr/>
      </xdr:nvCxnSpPr>
      <xdr:spPr>
        <a:xfrm>
          <a:off x="2019300" y="16459854"/>
          <a:ext cx="889000" cy="17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91921</xdr:rowOff>
    </xdr:from>
    <xdr:ext cx="534377" cy="259045"/>
    <xdr:sp macro="" textlink="">
      <xdr:nvSpPr>
        <xdr:cNvPr id="245" name="テキスト ボックス 244"/>
        <xdr:cNvSpPr txBox="1"/>
      </xdr:nvSpPr>
      <xdr:spPr>
        <a:xfrm>
          <a:off x="2641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165112</xdr:rowOff>
    </xdr:from>
    <xdr:to>
      <xdr:col>2</xdr:col>
      <xdr:colOff>638175</xdr:colOff>
      <xdr:row>96</xdr:row>
      <xdr:rowOff>654</xdr:rowOff>
    </xdr:to>
    <xdr:cxnSp macro="">
      <xdr:nvCxnSpPr>
        <xdr:cNvPr id="246" name="直線コネクタ 245"/>
        <xdr:cNvCxnSpPr/>
      </xdr:nvCxnSpPr>
      <xdr:spPr>
        <a:xfrm>
          <a:off x="1130300" y="16281412"/>
          <a:ext cx="889000" cy="17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125571</xdr:rowOff>
    </xdr:from>
    <xdr:to>
      <xdr:col>6</xdr:col>
      <xdr:colOff>561975</xdr:colOff>
      <xdr:row>97</xdr:row>
      <xdr:rowOff>55721</xdr:rowOff>
    </xdr:to>
    <xdr:sp macro="" textlink="">
      <xdr:nvSpPr>
        <xdr:cNvPr id="256" name="円/楕円 255"/>
        <xdr:cNvSpPr/>
      </xdr:nvSpPr>
      <xdr:spPr>
        <a:xfrm>
          <a:off x="4584700" y="165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148448</xdr:rowOff>
    </xdr:from>
    <xdr:ext cx="534377" cy="259045"/>
    <xdr:sp macro="" textlink="">
      <xdr:nvSpPr>
        <xdr:cNvPr id="257" name="衛生費該当値テキスト"/>
        <xdr:cNvSpPr txBox="1"/>
      </xdr:nvSpPr>
      <xdr:spPr>
        <a:xfrm>
          <a:off x="4686300" y="164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30035</xdr:rowOff>
    </xdr:from>
    <xdr:to>
      <xdr:col>5</xdr:col>
      <xdr:colOff>409575</xdr:colOff>
      <xdr:row>97</xdr:row>
      <xdr:rowOff>131635</xdr:rowOff>
    </xdr:to>
    <xdr:sp macro="" textlink="">
      <xdr:nvSpPr>
        <xdr:cNvPr id="258" name="円/楕円 257"/>
        <xdr:cNvSpPr/>
      </xdr:nvSpPr>
      <xdr:spPr>
        <a:xfrm>
          <a:off x="3746500" y="166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122762</xdr:rowOff>
    </xdr:from>
    <xdr:ext cx="534377" cy="259045"/>
    <xdr:sp macro="" textlink="">
      <xdr:nvSpPr>
        <xdr:cNvPr id="259" name="テキスト ボックス 258"/>
        <xdr:cNvSpPr txBox="1"/>
      </xdr:nvSpPr>
      <xdr:spPr>
        <a:xfrm>
          <a:off x="3530111" y="167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128752</xdr:rowOff>
    </xdr:from>
    <xdr:to>
      <xdr:col>4</xdr:col>
      <xdr:colOff>206375</xdr:colOff>
      <xdr:row>97</xdr:row>
      <xdr:rowOff>58902</xdr:rowOff>
    </xdr:to>
    <xdr:sp macro="" textlink="">
      <xdr:nvSpPr>
        <xdr:cNvPr id="260" name="円/楕円 259"/>
        <xdr:cNvSpPr/>
      </xdr:nvSpPr>
      <xdr:spPr>
        <a:xfrm>
          <a:off x="2857500" y="1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75429</xdr:rowOff>
    </xdr:from>
    <xdr:ext cx="534377" cy="259045"/>
    <xdr:sp macro="" textlink="">
      <xdr:nvSpPr>
        <xdr:cNvPr id="261" name="テキスト ボックス 260"/>
        <xdr:cNvSpPr txBox="1"/>
      </xdr:nvSpPr>
      <xdr:spPr>
        <a:xfrm>
          <a:off x="2641111" y="163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121304</xdr:rowOff>
    </xdr:from>
    <xdr:to>
      <xdr:col>3</xdr:col>
      <xdr:colOff>3175</xdr:colOff>
      <xdr:row>96</xdr:row>
      <xdr:rowOff>51454</xdr:rowOff>
    </xdr:to>
    <xdr:sp macro="" textlink="">
      <xdr:nvSpPr>
        <xdr:cNvPr id="262" name="円/楕円 261"/>
        <xdr:cNvSpPr/>
      </xdr:nvSpPr>
      <xdr:spPr>
        <a:xfrm>
          <a:off x="1968500" y="164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67981</xdr:rowOff>
    </xdr:from>
    <xdr:ext cx="534377" cy="259045"/>
    <xdr:sp macro="" textlink="">
      <xdr:nvSpPr>
        <xdr:cNvPr id="263" name="テキスト ボックス 262"/>
        <xdr:cNvSpPr txBox="1"/>
      </xdr:nvSpPr>
      <xdr:spPr>
        <a:xfrm>
          <a:off x="1752111" y="161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114312</xdr:rowOff>
    </xdr:from>
    <xdr:to>
      <xdr:col>1</xdr:col>
      <xdr:colOff>485775</xdr:colOff>
      <xdr:row>95</xdr:row>
      <xdr:rowOff>44462</xdr:rowOff>
    </xdr:to>
    <xdr:sp macro="" textlink="">
      <xdr:nvSpPr>
        <xdr:cNvPr id="264" name="円/楕円 263"/>
        <xdr:cNvSpPr/>
      </xdr:nvSpPr>
      <xdr:spPr>
        <a:xfrm>
          <a:off x="1079500" y="16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60989</xdr:rowOff>
    </xdr:from>
    <xdr:ext cx="534377" cy="259045"/>
    <xdr:sp macro="" textlink="">
      <xdr:nvSpPr>
        <xdr:cNvPr id="265" name="テキスト ボックス 264"/>
        <xdr:cNvSpPr txBox="1"/>
      </xdr:nvSpPr>
      <xdr:spPr>
        <a:xfrm>
          <a:off x="863111" y="160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158765</xdr:rowOff>
    </xdr:from>
    <xdr:to>
      <xdr:col>15</xdr:col>
      <xdr:colOff>180975</xdr:colOff>
      <xdr:row>37</xdr:row>
      <xdr:rowOff>76149</xdr:rowOff>
    </xdr:to>
    <xdr:cxnSp macro="">
      <xdr:nvCxnSpPr>
        <xdr:cNvPr id="292" name="直線コネクタ 291"/>
        <xdr:cNvCxnSpPr/>
      </xdr:nvCxnSpPr>
      <xdr:spPr>
        <a:xfrm flipV="1">
          <a:off x="9639300" y="6330965"/>
          <a:ext cx="8382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165350</xdr:rowOff>
    </xdr:from>
    <xdr:ext cx="469744" cy="259045"/>
    <xdr:sp macro="" textlink="">
      <xdr:nvSpPr>
        <xdr:cNvPr id="293" name="労働費平均値テキスト"/>
        <xdr:cNvSpPr txBox="1"/>
      </xdr:nvSpPr>
      <xdr:spPr>
        <a:xfrm>
          <a:off x="10528300" y="6509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76149</xdr:rowOff>
    </xdr:from>
    <xdr:to>
      <xdr:col>14</xdr:col>
      <xdr:colOff>28575</xdr:colOff>
      <xdr:row>38</xdr:row>
      <xdr:rowOff>51872</xdr:rowOff>
    </xdr:to>
    <xdr:cxnSp macro="">
      <xdr:nvCxnSpPr>
        <xdr:cNvPr id="295" name="直線コネクタ 294"/>
        <xdr:cNvCxnSpPr/>
      </xdr:nvCxnSpPr>
      <xdr:spPr>
        <a:xfrm flipV="1">
          <a:off x="8750300" y="6419799"/>
          <a:ext cx="889000" cy="14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125026</xdr:rowOff>
    </xdr:from>
    <xdr:ext cx="469744" cy="259045"/>
    <xdr:sp macro="" textlink="">
      <xdr:nvSpPr>
        <xdr:cNvPr id="297" name="テキスト ボックス 296"/>
        <xdr:cNvSpPr txBox="1"/>
      </xdr:nvSpPr>
      <xdr:spPr>
        <a:xfrm>
          <a:off x="9404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44283</xdr:rowOff>
    </xdr:from>
    <xdr:to>
      <xdr:col>12</xdr:col>
      <xdr:colOff>511175</xdr:colOff>
      <xdr:row>38</xdr:row>
      <xdr:rowOff>51872</xdr:rowOff>
    </xdr:to>
    <xdr:cxnSp macro="">
      <xdr:nvCxnSpPr>
        <xdr:cNvPr id="298" name="直線コネクタ 297"/>
        <xdr:cNvCxnSpPr/>
      </xdr:nvCxnSpPr>
      <xdr:spPr>
        <a:xfrm>
          <a:off x="7861300" y="6559383"/>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110624</xdr:rowOff>
    </xdr:from>
    <xdr:ext cx="469744" cy="259045"/>
    <xdr:sp macro="" textlink="">
      <xdr:nvSpPr>
        <xdr:cNvPr id="300" name="テキスト ボックス 299"/>
        <xdr:cNvSpPr txBox="1"/>
      </xdr:nvSpPr>
      <xdr:spPr>
        <a:xfrm>
          <a:off x="8515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16485</xdr:rowOff>
    </xdr:from>
    <xdr:to>
      <xdr:col>11</xdr:col>
      <xdr:colOff>307975</xdr:colOff>
      <xdr:row>38</xdr:row>
      <xdr:rowOff>44283</xdr:rowOff>
    </xdr:to>
    <xdr:cxnSp macro="">
      <xdr:nvCxnSpPr>
        <xdr:cNvPr id="301" name="直線コネクタ 300"/>
        <xdr:cNvCxnSpPr/>
      </xdr:nvCxnSpPr>
      <xdr:spPr>
        <a:xfrm>
          <a:off x="6972300" y="6360135"/>
          <a:ext cx="889000" cy="19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95262</xdr:rowOff>
    </xdr:from>
    <xdr:ext cx="469744" cy="259045"/>
    <xdr:sp macro="" textlink="">
      <xdr:nvSpPr>
        <xdr:cNvPr id="303" name="テキスト ボックス 302"/>
        <xdr:cNvSpPr txBox="1"/>
      </xdr:nvSpPr>
      <xdr:spPr>
        <a:xfrm>
          <a:off x="7626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50593</xdr:rowOff>
    </xdr:from>
    <xdr:ext cx="469744" cy="259045"/>
    <xdr:sp macro="" textlink="">
      <xdr:nvSpPr>
        <xdr:cNvPr id="305" name="テキスト ボックス 304"/>
        <xdr:cNvSpPr txBox="1"/>
      </xdr:nvSpPr>
      <xdr:spPr>
        <a:xfrm>
          <a:off x="6737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107965</xdr:rowOff>
    </xdr:from>
    <xdr:to>
      <xdr:col>15</xdr:col>
      <xdr:colOff>231775</xdr:colOff>
      <xdr:row>37</xdr:row>
      <xdr:rowOff>38115</xdr:rowOff>
    </xdr:to>
    <xdr:sp macro="" textlink="">
      <xdr:nvSpPr>
        <xdr:cNvPr id="311" name="円/楕円 310"/>
        <xdr:cNvSpPr/>
      </xdr:nvSpPr>
      <xdr:spPr>
        <a:xfrm>
          <a:off x="10426700" y="62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130842</xdr:rowOff>
    </xdr:from>
    <xdr:ext cx="469744" cy="259045"/>
    <xdr:sp macro="" textlink="">
      <xdr:nvSpPr>
        <xdr:cNvPr id="312" name="労働費該当値テキスト"/>
        <xdr:cNvSpPr txBox="1"/>
      </xdr:nvSpPr>
      <xdr:spPr>
        <a:xfrm>
          <a:off x="10528300" y="613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25349</xdr:rowOff>
    </xdr:from>
    <xdr:to>
      <xdr:col>14</xdr:col>
      <xdr:colOff>79375</xdr:colOff>
      <xdr:row>37</xdr:row>
      <xdr:rowOff>126949</xdr:rowOff>
    </xdr:to>
    <xdr:sp macro="" textlink="">
      <xdr:nvSpPr>
        <xdr:cNvPr id="313" name="円/楕円 312"/>
        <xdr:cNvSpPr/>
      </xdr:nvSpPr>
      <xdr:spPr>
        <a:xfrm>
          <a:off x="9588500" y="63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143476</xdr:rowOff>
    </xdr:from>
    <xdr:ext cx="469744" cy="259045"/>
    <xdr:sp macro="" textlink="">
      <xdr:nvSpPr>
        <xdr:cNvPr id="314" name="テキスト ボックス 313"/>
        <xdr:cNvSpPr txBox="1"/>
      </xdr:nvSpPr>
      <xdr:spPr>
        <a:xfrm>
          <a:off x="9404427" y="614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1072</xdr:rowOff>
    </xdr:from>
    <xdr:to>
      <xdr:col>12</xdr:col>
      <xdr:colOff>561975</xdr:colOff>
      <xdr:row>38</xdr:row>
      <xdr:rowOff>102672</xdr:rowOff>
    </xdr:to>
    <xdr:sp macro="" textlink="">
      <xdr:nvSpPr>
        <xdr:cNvPr id="315" name="円/楕円 314"/>
        <xdr:cNvSpPr/>
      </xdr:nvSpPr>
      <xdr:spPr>
        <a:xfrm>
          <a:off x="8699500" y="65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119199</xdr:rowOff>
    </xdr:from>
    <xdr:ext cx="469744" cy="259045"/>
    <xdr:sp macro="" textlink="">
      <xdr:nvSpPr>
        <xdr:cNvPr id="316" name="テキスト ボックス 315"/>
        <xdr:cNvSpPr txBox="1"/>
      </xdr:nvSpPr>
      <xdr:spPr>
        <a:xfrm>
          <a:off x="8515427" y="62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164933</xdr:rowOff>
    </xdr:from>
    <xdr:to>
      <xdr:col>11</xdr:col>
      <xdr:colOff>358775</xdr:colOff>
      <xdr:row>38</xdr:row>
      <xdr:rowOff>95083</xdr:rowOff>
    </xdr:to>
    <xdr:sp macro="" textlink="">
      <xdr:nvSpPr>
        <xdr:cNvPr id="317" name="円/楕円 316"/>
        <xdr:cNvSpPr/>
      </xdr:nvSpPr>
      <xdr:spPr>
        <a:xfrm>
          <a:off x="7810500" y="65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111609</xdr:rowOff>
    </xdr:from>
    <xdr:ext cx="469744" cy="259045"/>
    <xdr:sp macro="" textlink="">
      <xdr:nvSpPr>
        <xdr:cNvPr id="318" name="テキスト ボックス 317"/>
        <xdr:cNvSpPr txBox="1"/>
      </xdr:nvSpPr>
      <xdr:spPr>
        <a:xfrm>
          <a:off x="7626427" y="62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137135</xdr:rowOff>
    </xdr:from>
    <xdr:to>
      <xdr:col>10</xdr:col>
      <xdr:colOff>155575</xdr:colOff>
      <xdr:row>37</xdr:row>
      <xdr:rowOff>67285</xdr:rowOff>
    </xdr:to>
    <xdr:sp macro="" textlink="">
      <xdr:nvSpPr>
        <xdr:cNvPr id="319" name="円/楕円 318"/>
        <xdr:cNvSpPr/>
      </xdr:nvSpPr>
      <xdr:spPr>
        <a:xfrm>
          <a:off x="6921500" y="63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83812</xdr:rowOff>
    </xdr:from>
    <xdr:ext cx="469744" cy="259045"/>
    <xdr:sp macro="" textlink="">
      <xdr:nvSpPr>
        <xdr:cNvPr id="320" name="テキスト ボックス 319"/>
        <xdr:cNvSpPr txBox="1"/>
      </xdr:nvSpPr>
      <xdr:spPr>
        <a:xfrm>
          <a:off x="6737427" y="608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145377</xdr:rowOff>
    </xdr:from>
    <xdr:to>
      <xdr:col>15</xdr:col>
      <xdr:colOff>180975</xdr:colOff>
      <xdr:row>56</xdr:row>
      <xdr:rowOff>79387</xdr:rowOff>
    </xdr:to>
    <xdr:cxnSp macro="">
      <xdr:nvCxnSpPr>
        <xdr:cNvPr id="349" name="直線コネクタ 348"/>
        <xdr:cNvCxnSpPr/>
      </xdr:nvCxnSpPr>
      <xdr:spPr>
        <a:xfrm flipV="1">
          <a:off x="9639300" y="9575127"/>
          <a:ext cx="838200" cy="10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142062</xdr:rowOff>
    </xdr:from>
    <xdr:to>
      <xdr:col>14</xdr:col>
      <xdr:colOff>28575</xdr:colOff>
      <xdr:row>56</xdr:row>
      <xdr:rowOff>79387</xdr:rowOff>
    </xdr:to>
    <xdr:cxnSp macro="">
      <xdr:nvCxnSpPr>
        <xdr:cNvPr id="352" name="直線コネクタ 351"/>
        <xdr:cNvCxnSpPr/>
      </xdr:nvCxnSpPr>
      <xdr:spPr>
        <a:xfrm>
          <a:off x="8750300" y="9571812"/>
          <a:ext cx="8890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142062</xdr:rowOff>
    </xdr:from>
    <xdr:to>
      <xdr:col>12</xdr:col>
      <xdr:colOff>511175</xdr:colOff>
      <xdr:row>56</xdr:row>
      <xdr:rowOff>3873</xdr:rowOff>
    </xdr:to>
    <xdr:cxnSp macro="">
      <xdr:nvCxnSpPr>
        <xdr:cNvPr id="355" name="直線コネクタ 354"/>
        <xdr:cNvCxnSpPr/>
      </xdr:nvCxnSpPr>
      <xdr:spPr>
        <a:xfrm flipV="1">
          <a:off x="7861300" y="9571812"/>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71252</xdr:rowOff>
    </xdr:from>
    <xdr:ext cx="534377" cy="259045"/>
    <xdr:sp macro="" textlink="">
      <xdr:nvSpPr>
        <xdr:cNvPr id="357" name="テキスト ボックス 356"/>
        <xdr:cNvSpPr txBox="1"/>
      </xdr:nvSpPr>
      <xdr:spPr>
        <a:xfrm>
          <a:off x="8483111" y="9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153301</xdr:rowOff>
    </xdr:from>
    <xdr:to>
      <xdr:col>11</xdr:col>
      <xdr:colOff>307975</xdr:colOff>
      <xdr:row>56</xdr:row>
      <xdr:rowOff>3873</xdr:rowOff>
    </xdr:to>
    <xdr:cxnSp macro="">
      <xdr:nvCxnSpPr>
        <xdr:cNvPr id="358" name="直線コネクタ 357"/>
        <xdr:cNvCxnSpPr/>
      </xdr:nvCxnSpPr>
      <xdr:spPr>
        <a:xfrm>
          <a:off x="6972300" y="9583051"/>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60" name="テキスト ボックス 359"/>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128287</xdr:rowOff>
    </xdr:from>
    <xdr:ext cx="534377" cy="259045"/>
    <xdr:sp macro="" textlink="">
      <xdr:nvSpPr>
        <xdr:cNvPr id="362" name="テキスト ボックス 361"/>
        <xdr:cNvSpPr txBox="1"/>
      </xdr:nvSpPr>
      <xdr:spPr>
        <a:xfrm>
          <a:off x="6705111" y="9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94577</xdr:rowOff>
    </xdr:from>
    <xdr:to>
      <xdr:col>15</xdr:col>
      <xdr:colOff>231775</xdr:colOff>
      <xdr:row>56</xdr:row>
      <xdr:rowOff>24727</xdr:rowOff>
    </xdr:to>
    <xdr:sp macro="" textlink="">
      <xdr:nvSpPr>
        <xdr:cNvPr id="368" name="円/楕円 367"/>
        <xdr:cNvSpPr/>
      </xdr:nvSpPr>
      <xdr:spPr>
        <a:xfrm>
          <a:off x="10426700" y="95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117454</xdr:rowOff>
    </xdr:from>
    <xdr:ext cx="534377" cy="259045"/>
    <xdr:sp macro="" textlink="">
      <xdr:nvSpPr>
        <xdr:cNvPr id="369" name="農林水産業費該当値テキスト"/>
        <xdr:cNvSpPr txBox="1"/>
      </xdr:nvSpPr>
      <xdr:spPr>
        <a:xfrm>
          <a:off x="10528300" y="937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28587</xdr:rowOff>
    </xdr:from>
    <xdr:to>
      <xdr:col>14</xdr:col>
      <xdr:colOff>79375</xdr:colOff>
      <xdr:row>56</xdr:row>
      <xdr:rowOff>130187</xdr:rowOff>
    </xdr:to>
    <xdr:sp macro="" textlink="">
      <xdr:nvSpPr>
        <xdr:cNvPr id="370" name="円/楕円 369"/>
        <xdr:cNvSpPr/>
      </xdr:nvSpPr>
      <xdr:spPr>
        <a:xfrm>
          <a:off x="9588500" y="96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121314</xdr:rowOff>
    </xdr:from>
    <xdr:ext cx="534377" cy="259045"/>
    <xdr:sp macro="" textlink="">
      <xdr:nvSpPr>
        <xdr:cNvPr id="371" name="テキスト ボックス 370"/>
        <xdr:cNvSpPr txBox="1"/>
      </xdr:nvSpPr>
      <xdr:spPr>
        <a:xfrm>
          <a:off x="9372111" y="97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91262</xdr:rowOff>
    </xdr:from>
    <xdr:to>
      <xdr:col>12</xdr:col>
      <xdr:colOff>561975</xdr:colOff>
      <xdr:row>56</xdr:row>
      <xdr:rowOff>21412</xdr:rowOff>
    </xdr:to>
    <xdr:sp macro="" textlink="">
      <xdr:nvSpPr>
        <xdr:cNvPr id="372" name="円/楕円 371"/>
        <xdr:cNvSpPr/>
      </xdr:nvSpPr>
      <xdr:spPr>
        <a:xfrm>
          <a:off x="8699500" y="95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37939</xdr:rowOff>
    </xdr:from>
    <xdr:ext cx="534377" cy="259045"/>
    <xdr:sp macro="" textlink="">
      <xdr:nvSpPr>
        <xdr:cNvPr id="373" name="テキスト ボックス 372"/>
        <xdr:cNvSpPr txBox="1"/>
      </xdr:nvSpPr>
      <xdr:spPr>
        <a:xfrm>
          <a:off x="8483111" y="92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124523</xdr:rowOff>
    </xdr:from>
    <xdr:to>
      <xdr:col>11</xdr:col>
      <xdr:colOff>358775</xdr:colOff>
      <xdr:row>56</xdr:row>
      <xdr:rowOff>54673</xdr:rowOff>
    </xdr:to>
    <xdr:sp macro="" textlink="">
      <xdr:nvSpPr>
        <xdr:cNvPr id="374" name="円/楕円 373"/>
        <xdr:cNvSpPr/>
      </xdr:nvSpPr>
      <xdr:spPr>
        <a:xfrm>
          <a:off x="7810500" y="955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71200</xdr:rowOff>
    </xdr:from>
    <xdr:ext cx="534377" cy="259045"/>
    <xdr:sp macro="" textlink="">
      <xdr:nvSpPr>
        <xdr:cNvPr id="375" name="テキスト ボックス 374"/>
        <xdr:cNvSpPr txBox="1"/>
      </xdr:nvSpPr>
      <xdr:spPr>
        <a:xfrm>
          <a:off x="7594111" y="93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102501</xdr:rowOff>
    </xdr:from>
    <xdr:to>
      <xdr:col>10</xdr:col>
      <xdr:colOff>155575</xdr:colOff>
      <xdr:row>56</xdr:row>
      <xdr:rowOff>32651</xdr:rowOff>
    </xdr:to>
    <xdr:sp macro="" textlink="">
      <xdr:nvSpPr>
        <xdr:cNvPr id="376" name="円/楕円 375"/>
        <xdr:cNvSpPr/>
      </xdr:nvSpPr>
      <xdr:spPr>
        <a:xfrm>
          <a:off x="6921500" y="95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49178</xdr:rowOff>
    </xdr:from>
    <xdr:ext cx="534377" cy="259045"/>
    <xdr:sp macro="" textlink="">
      <xdr:nvSpPr>
        <xdr:cNvPr id="377" name="テキスト ボックス 376"/>
        <xdr:cNvSpPr txBox="1"/>
      </xdr:nvSpPr>
      <xdr:spPr>
        <a:xfrm>
          <a:off x="6705111" y="930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71577</xdr:rowOff>
    </xdr:from>
    <xdr:to>
      <xdr:col>15</xdr:col>
      <xdr:colOff>180975</xdr:colOff>
      <xdr:row>77</xdr:row>
      <xdr:rowOff>115788</xdr:rowOff>
    </xdr:to>
    <xdr:cxnSp macro="">
      <xdr:nvCxnSpPr>
        <xdr:cNvPr id="404" name="直線コネクタ 403"/>
        <xdr:cNvCxnSpPr/>
      </xdr:nvCxnSpPr>
      <xdr:spPr>
        <a:xfrm flipV="1">
          <a:off x="9639300" y="12930327"/>
          <a:ext cx="838200" cy="38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81201</xdr:rowOff>
    </xdr:from>
    <xdr:to>
      <xdr:col>14</xdr:col>
      <xdr:colOff>28575</xdr:colOff>
      <xdr:row>77</xdr:row>
      <xdr:rowOff>115788</xdr:rowOff>
    </xdr:to>
    <xdr:cxnSp macro="">
      <xdr:nvCxnSpPr>
        <xdr:cNvPr id="407" name="直線コネクタ 406"/>
        <xdr:cNvCxnSpPr/>
      </xdr:nvCxnSpPr>
      <xdr:spPr>
        <a:xfrm>
          <a:off x="8750300" y="13282851"/>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47003</xdr:rowOff>
    </xdr:from>
    <xdr:to>
      <xdr:col>12</xdr:col>
      <xdr:colOff>511175</xdr:colOff>
      <xdr:row>77</xdr:row>
      <xdr:rowOff>81201</xdr:rowOff>
    </xdr:to>
    <xdr:cxnSp macro="">
      <xdr:nvCxnSpPr>
        <xdr:cNvPr id="410" name="直線コネクタ 409"/>
        <xdr:cNvCxnSpPr/>
      </xdr:nvCxnSpPr>
      <xdr:spPr>
        <a:xfrm>
          <a:off x="7861300" y="13248653"/>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155956</xdr:rowOff>
    </xdr:from>
    <xdr:ext cx="469744" cy="259045"/>
    <xdr:sp macro="" textlink="">
      <xdr:nvSpPr>
        <xdr:cNvPr id="412" name="テキスト ボックス 411"/>
        <xdr:cNvSpPr txBox="1"/>
      </xdr:nvSpPr>
      <xdr:spPr>
        <a:xfrm>
          <a:off x="8515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47003</xdr:rowOff>
    </xdr:from>
    <xdr:to>
      <xdr:col>11</xdr:col>
      <xdr:colOff>307975</xdr:colOff>
      <xdr:row>77</xdr:row>
      <xdr:rowOff>77361</xdr:rowOff>
    </xdr:to>
    <xdr:cxnSp macro="">
      <xdr:nvCxnSpPr>
        <xdr:cNvPr id="413" name="直線コネクタ 412"/>
        <xdr:cNvCxnSpPr/>
      </xdr:nvCxnSpPr>
      <xdr:spPr>
        <a:xfrm flipV="1">
          <a:off x="6972300" y="13248653"/>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165397</xdr:rowOff>
    </xdr:from>
    <xdr:ext cx="469744" cy="259045"/>
    <xdr:sp macro="" textlink="">
      <xdr:nvSpPr>
        <xdr:cNvPr id="415" name="テキスト ボックス 414"/>
        <xdr:cNvSpPr txBox="1"/>
      </xdr:nvSpPr>
      <xdr:spPr>
        <a:xfrm>
          <a:off x="7626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158607</xdr:rowOff>
    </xdr:from>
    <xdr:ext cx="469744" cy="259045"/>
    <xdr:sp macro="" textlink="">
      <xdr:nvSpPr>
        <xdr:cNvPr id="417" name="テキスト ボックス 416"/>
        <xdr:cNvSpPr txBox="1"/>
      </xdr:nvSpPr>
      <xdr:spPr>
        <a:xfrm>
          <a:off x="6737427" y="133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20777</xdr:rowOff>
    </xdr:from>
    <xdr:to>
      <xdr:col>15</xdr:col>
      <xdr:colOff>231775</xdr:colOff>
      <xdr:row>75</xdr:row>
      <xdr:rowOff>122377</xdr:rowOff>
    </xdr:to>
    <xdr:sp macro="" textlink="">
      <xdr:nvSpPr>
        <xdr:cNvPr id="423" name="円/楕円 422"/>
        <xdr:cNvSpPr/>
      </xdr:nvSpPr>
      <xdr:spPr>
        <a:xfrm>
          <a:off x="10426700" y="12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43654</xdr:rowOff>
    </xdr:from>
    <xdr:ext cx="534377" cy="259045"/>
    <xdr:sp macro="" textlink="">
      <xdr:nvSpPr>
        <xdr:cNvPr id="424" name="商工費該当値テキスト"/>
        <xdr:cNvSpPr txBox="1"/>
      </xdr:nvSpPr>
      <xdr:spPr>
        <a:xfrm>
          <a:off x="10528300" y="127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64988</xdr:rowOff>
    </xdr:from>
    <xdr:to>
      <xdr:col>14</xdr:col>
      <xdr:colOff>79375</xdr:colOff>
      <xdr:row>77</xdr:row>
      <xdr:rowOff>166588</xdr:rowOff>
    </xdr:to>
    <xdr:sp macro="" textlink="">
      <xdr:nvSpPr>
        <xdr:cNvPr id="425" name="円/楕円 424"/>
        <xdr:cNvSpPr/>
      </xdr:nvSpPr>
      <xdr:spPr>
        <a:xfrm>
          <a:off x="9588500" y="132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157715</xdr:rowOff>
    </xdr:from>
    <xdr:ext cx="469744" cy="259045"/>
    <xdr:sp macro="" textlink="">
      <xdr:nvSpPr>
        <xdr:cNvPr id="426" name="テキスト ボックス 425"/>
        <xdr:cNvSpPr txBox="1"/>
      </xdr:nvSpPr>
      <xdr:spPr>
        <a:xfrm>
          <a:off x="9404427" y="133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30401</xdr:rowOff>
    </xdr:from>
    <xdr:to>
      <xdr:col>12</xdr:col>
      <xdr:colOff>561975</xdr:colOff>
      <xdr:row>77</xdr:row>
      <xdr:rowOff>132001</xdr:rowOff>
    </xdr:to>
    <xdr:sp macro="" textlink="">
      <xdr:nvSpPr>
        <xdr:cNvPr id="427" name="円/楕円 426"/>
        <xdr:cNvSpPr/>
      </xdr:nvSpPr>
      <xdr:spPr>
        <a:xfrm>
          <a:off x="8699500" y="132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148528</xdr:rowOff>
    </xdr:from>
    <xdr:ext cx="534377" cy="259045"/>
    <xdr:sp macro="" textlink="">
      <xdr:nvSpPr>
        <xdr:cNvPr id="428" name="テキスト ボックス 427"/>
        <xdr:cNvSpPr txBox="1"/>
      </xdr:nvSpPr>
      <xdr:spPr>
        <a:xfrm>
          <a:off x="8483111" y="1300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167653</xdr:rowOff>
    </xdr:from>
    <xdr:to>
      <xdr:col>11</xdr:col>
      <xdr:colOff>358775</xdr:colOff>
      <xdr:row>77</xdr:row>
      <xdr:rowOff>97803</xdr:rowOff>
    </xdr:to>
    <xdr:sp macro="" textlink="">
      <xdr:nvSpPr>
        <xdr:cNvPr id="429" name="円/楕円 428"/>
        <xdr:cNvSpPr/>
      </xdr:nvSpPr>
      <xdr:spPr>
        <a:xfrm>
          <a:off x="7810500" y="131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114330</xdr:rowOff>
    </xdr:from>
    <xdr:ext cx="534377" cy="259045"/>
    <xdr:sp macro="" textlink="">
      <xdr:nvSpPr>
        <xdr:cNvPr id="430" name="テキスト ボックス 429"/>
        <xdr:cNvSpPr txBox="1"/>
      </xdr:nvSpPr>
      <xdr:spPr>
        <a:xfrm>
          <a:off x="7594111" y="129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26561</xdr:rowOff>
    </xdr:from>
    <xdr:to>
      <xdr:col>10</xdr:col>
      <xdr:colOff>155575</xdr:colOff>
      <xdr:row>77</xdr:row>
      <xdr:rowOff>128161</xdr:rowOff>
    </xdr:to>
    <xdr:sp macro="" textlink="">
      <xdr:nvSpPr>
        <xdr:cNvPr id="431" name="円/楕円 430"/>
        <xdr:cNvSpPr/>
      </xdr:nvSpPr>
      <xdr:spPr>
        <a:xfrm>
          <a:off x="6921500" y="132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144688</xdr:rowOff>
    </xdr:from>
    <xdr:ext cx="534377" cy="259045"/>
    <xdr:sp macro="" textlink="">
      <xdr:nvSpPr>
        <xdr:cNvPr id="432" name="テキスト ボックス 431"/>
        <xdr:cNvSpPr txBox="1"/>
      </xdr:nvSpPr>
      <xdr:spPr>
        <a:xfrm>
          <a:off x="6705111" y="130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7113</xdr:rowOff>
    </xdr:from>
    <xdr:to>
      <xdr:col>15</xdr:col>
      <xdr:colOff>180975</xdr:colOff>
      <xdr:row>95</xdr:row>
      <xdr:rowOff>28772</xdr:rowOff>
    </xdr:to>
    <xdr:cxnSp macro="">
      <xdr:nvCxnSpPr>
        <xdr:cNvPr id="462" name="直線コネクタ 461"/>
        <xdr:cNvCxnSpPr/>
      </xdr:nvCxnSpPr>
      <xdr:spPr>
        <a:xfrm>
          <a:off x="9639300" y="16294863"/>
          <a:ext cx="8382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51936</xdr:rowOff>
    </xdr:from>
    <xdr:to>
      <xdr:col>14</xdr:col>
      <xdr:colOff>28575</xdr:colOff>
      <xdr:row>95</xdr:row>
      <xdr:rowOff>7113</xdr:rowOff>
    </xdr:to>
    <xdr:cxnSp macro="">
      <xdr:nvCxnSpPr>
        <xdr:cNvPr id="465" name="直線コネクタ 464"/>
        <xdr:cNvCxnSpPr/>
      </xdr:nvCxnSpPr>
      <xdr:spPr>
        <a:xfrm>
          <a:off x="8750300" y="15996786"/>
          <a:ext cx="889000" cy="29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7" name="テキスト ボックス 466"/>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156274</xdr:rowOff>
    </xdr:from>
    <xdr:to>
      <xdr:col>12</xdr:col>
      <xdr:colOff>511175</xdr:colOff>
      <xdr:row>93</xdr:row>
      <xdr:rowOff>51936</xdr:rowOff>
    </xdr:to>
    <xdr:cxnSp macro="">
      <xdr:nvCxnSpPr>
        <xdr:cNvPr id="468" name="直線コネクタ 467"/>
        <xdr:cNvCxnSpPr/>
      </xdr:nvCxnSpPr>
      <xdr:spPr>
        <a:xfrm>
          <a:off x="7861300" y="15929674"/>
          <a:ext cx="889000" cy="6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70" name="テキスト ボックス 469"/>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140005</xdr:rowOff>
    </xdr:from>
    <xdr:to>
      <xdr:col>11</xdr:col>
      <xdr:colOff>307975</xdr:colOff>
      <xdr:row>92</xdr:row>
      <xdr:rowOff>156274</xdr:rowOff>
    </xdr:to>
    <xdr:cxnSp macro="">
      <xdr:nvCxnSpPr>
        <xdr:cNvPr id="471" name="直線コネクタ 470"/>
        <xdr:cNvCxnSpPr/>
      </xdr:nvCxnSpPr>
      <xdr:spPr>
        <a:xfrm>
          <a:off x="6972300" y="15913405"/>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164253</xdr:rowOff>
    </xdr:from>
    <xdr:ext cx="534377" cy="259045"/>
    <xdr:sp macro="" textlink="">
      <xdr:nvSpPr>
        <xdr:cNvPr id="475" name="テキスト ボックス 474"/>
        <xdr:cNvSpPr txBox="1"/>
      </xdr:nvSpPr>
      <xdr:spPr>
        <a:xfrm>
          <a:off x="6705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149422</xdr:rowOff>
    </xdr:from>
    <xdr:to>
      <xdr:col>15</xdr:col>
      <xdr:colOff>231775</xdr:colOff>
      <xdr:row>95</xdr:row>
      <xdr:rowOff>79572</xdr:rowOff>
    </xdr:to>
    <xdr:sp macro="" textlink="">
      <xdr:nvSpPr>
        <xdr:cNvPr id="481" name="円/楕円 480"/>
        <xdr:cNvSpPr/>
      </xdr:nvSpPr>
      <xdr:spPr>
        <a:xfrm>
          <a:off x="10426700" y="162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849</xdr:rowOff>
    </xdr:from>
    <xdr:ext cx="534377" cy="259045"/>
    <xdr:sp macro="" textlink="">
      <xdr:nvSpPr>
        <xdr:cNvPr id="482" name="土木費該当値テキスト"/>
        <xdr:cNvSpPr txBox="1"/>
      </xdr:nvSpPr>
      <xdr:spPr>
        <a:xfrm>
          <a:off x="10528300" y="161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56,823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127763</xdr:rowOff>
    </xdr:from>
    <xdr:to>
      <xdr:col>14</xdr:col>
      <xdr:colOff>79375</xdr:colOff>
      <xdr:row>95</xdr:row>
      <xdr:rowOff>57913</xdr:rowOff>
    </xdr:to>
    <xdr:sp macro="" textlink="">
      <xdr:nvSpPr>
        <xdr:cNvPr id="483" name="円/楕円 482"/>
        <xdr:cNvSpPr/>
      </xdr:nvSpPr>
      <xdr:spPr>
        <a:xfrm>
          <a:off x="9588500" y="162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74440</xdr:rowOff>
    </xdr:from>
    <xdr:ext cx="534377" cy="259045"/>
    <xdr:sp macro="" textlink="">
      <xdr:nvSpPr>
        <xdr:cNvPr id="484" name="テキスト ボックス 483"/>
        <xdr:cNvSpPr txBox="1"/>
      </xdr:nvSpPr>
      <xdr:spPr>
        <a:xfrm>
          <a:off x="9372111" y="160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57,960</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1136</xdr:rowOff>
    </xdr:from>
    <xdr:to>
      <xdr:col>12</xdr:col>
      <xdr:colOff>561975</xdr:colOff>
      <xdr:row>93</xdr:row>
      <xdr:rowOff>102736</xdr:rowOff>
    </xdr:to>
    <xdr:sp macro="" textlink="">
      <xdr:nvSpPr>
        <xdr:cNvPr id="485" name="円/楕円 484"/>
        <xdr:cNvSpPr/>
      </xdr:nvSpPr>
      <xdr:spPr>
        <a:xfrm>
          <a:off x="8699500" y="159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119263</xdr:rowOff>
    </xdr:from>
    <xdr:ext cx="534377" cy="259045"/>
    <xdr:sp macro="" textlink="">
      <xdr:nvSpPr>
        <xdr:cNvPr id="486" name="テキスト ボックス 485"/>
        <xdr:cNvSpPr txBox="1"/>
      </xdr:nvSpPr>
      <xdr:spPr>
        <a:xfrm>
          <a:off x="8483111" y="1572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73,607</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105474</xdr:rowOff>
    </xdr:from>
    <xdr:to>
      <xdr:col>11</xdr:col>
      <xdr:colOff>358775</xdr:colOff>
      <xdr:row>93</xdr:row>
      <xdr:rowOff>35624</xdr:rowOff>
    </xdr:to>
    <xdr:sp macro="" textlink="">
      <xdr:nvSpPr>
        <xdr:cNvPr id="487" name="円/楕円 486"/>
        <xdr:cNvSpPr/>
      </xdr:nvSpPr>
      <xdr:spPr>
        <a:xfrm>
          <a:off x="7810500" y="158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52151</xdr:rowOff>
    </xdr:from>
    <xdr:ext cx="534377" cy="259045"/>
    <xdr:sp macro="" textlink="">
      <xdr:nvSpPr>
        <xdr:cNvPr id="488" name="テキスト ボックス 487"/>
        <xdr:cNvSpPr txBox="1"/>
      </xdr:nvSpPr>
      <xdr:spPr>
        <a:xfrm>
          <a:off x="7594111" y="156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77,130</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89205</xdr:rowOff>
    </xdr:from>
    <xdr:to>
      <xdr:col>10</xdr:col>
      <xdr:colOff>155575</xdr:colOff>
      <xdr:row>93</xdr:row>
      <xdr:rowOff>19355</xdr:rowOff>
    </xdr:to>
    <xdr:sp macro="" textlink="">
      <xdr:nvSpPr>
        <xdr:cNvPr id="489" name="円/楕円 488"/>
        <xdr:cNvSpPr/>
      </xdr:nvSpPr>
      <xdr:spPr>
        <a:xfrm>
          <a:off x="6921500" y="158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35882</xdr:rowOff>
    </xdr:from>
    <xdr:ext cx="534377" cy="259045"/>
    <xdr:sp macro="" textlink="">
      <xdr:nvSpPr>
        <xdr:cNvPr id="490" name="テキスト ボックス 489"/>
        <xdr:cNvSpPr txBox="1"/>
      </xdr:nvSpPr>
      <xdr:spPr>
        <a:xfrm>
          <a:off x="6705111" y="156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82359</xdr:rowOff>
    </xdr:from>
    <xdr:to>
      <xdr:col>23</xdr:col>
      <xdr:colOff>517525</xdr:colOff>
      <xdr:row>37</xdr:row>
      <xdr:rowOff>102438</xdr:rowOff>
    </xdr:to>
    <xdr:cxnSp macro="">
      <xdr:nvCxnSpPr>
        <xdr:cNvPr id="520" name="直線コネクタ 519"/>
        <xdr:cNvCxnSpPr/>
      </xdr:nvCxnSpPr>
      <xdr:spPr>
        <a:xfrm flipV="1">
          <a:off x="15481300" y="6254559"/>
          <a:ext cx="838200" cy="19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102438</xdr:rowOff>
    </xdr:from>
    <xdr:to>
      <xdr:col>22</xdr:col>
      <xdr:colOff>365125</xdr:colOff>
      <xdr:row>37</xdr:row>
      <xdr:rowOff>160007</xdr:rowOff>
    </xdr:to>
    <xdr:cxnSp macro="">
      <xdr:nvCxnSpPr>
        <xdr:cNvPr id="523" name="直線コネクタ 522"/>
        <xdr:cNvCxnSpPr/>
      </xdr:nvCxnSpPr>
      <xdr:spPr>
        <a:xfrm flipV="1">
          <a:off x="14592300" y="6446088"/>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5" name="テキスト ボックス 524"/>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160007</xdr:rowOff>
    </xdr:from>
    <xdr:to>
      <xdr:col>21</xdr:col>
      <xdr:colOff>161925</xdr:colOff>
      <xdr:row>38</xdr:row>
      <xdr:rowOff>80645</xdr:rowOff>
    </xdr:to>
    <xdr:cxnSp macro="">
      <xdr:nvCxnSpPr>
        <xdr:cNvPr id="526" name="直線コネクタ 525"/>
        <xdr:cNvCxnSpPr/>
      </xdr:nvCxnSpPr>
      <xdr:spPr>
        <a:xfrm flipV="1">
          <a:off x="13703300" y="6503657"/>
          <a:ext cx="889000" cy="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54204</xdr:rowOff>
    </xdr:from>
    <xdr:to>
      <xdr:col>19</xdr:col>
      <xdr:colOff>644525</xdr:colOff>
      <xdr:row>38</xdr:row>
      <xdr:rowOff>80645</xdr:rowOff>
    </xdr:to>
    <xdr:cxnSp macro="">
      <xdr:nvCxnSpPr>
        <xdr:cNvPr id="529" name="直線コネクタ 528"/>
        <xdr:cNvCxnSpPr/>
      </xdr:nvCxnSpPr>
      <xdr:spPr>
        <a:xfrm>
          <a:off x="12814300" y="6569304"/>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31559</xdr:rowOff>
    </xdr:from>
    <xdr:to>
      <xdr:col>23</xdr:col>
      <xdr:colOff>568325</xdr:colOff>
      <xdr:row>36</xdr:row>
      <xdr:rowOff>133159</xdr:rowOff>
    </xdr:to>
    <xdr:sp macro="" textlink="">
      <xdr:nvSpPr>
        <xdr:cNvPr id="539" name="円/楕円 538"/>
        <xdr:cNvSpPr/>
      </xdr:nvSpPr>
      <xdr:spPr>
        <a:xfrm>
          <a:off x="16268700" y="62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54436</xdr:rowOff>
    </xdr:from>
    <xdr:ext cx="534377" cy="259045"/>
    <xdr:sp macro="" textlink="">
      <xdr:nvSpPr>
        <xdr:cNvPr id="540" name="消防費該当値テキスト"/>
        <xdr:cNvSpPr txBox="1"/>
      </xdr:nvSpPr>
      <xdr:spPr>
        <a:xfrm>
          <a:off x="16370300" y="60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51638</xdr:rowOff>
    </xdr:from>
    <xdr:to>
      <xdr:col>22</xdr:col>
      <xdr:colOff>415925</xdr:colOff>
      <xdr:row>37</xdr:row>
      <xdr:rowOff>153238</xdr:rowOff>
    </xdr:to>
    <xdr:sp macro="" textlink="">
      <xdr:nvSpPr>
        <xdr:cNvPr id="541" name="円/楕円 540"/>
        <xdr:cNvSpPr/>
      </xdr:nvSpPr>
      <xdr:spPr>
        <a:xfrm>
          <a:off x="15430500" y="63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169765</xdr:rowOff>
    </xdr:from>
    <xdr:ext cx="534377" cy="259045"/>
    <xdr:sp macro="" textlink="">
      <xdr:nvSpPr>
        <xdr:cNvPr id="542" name="テキスト ボックス 541"/>
        <xdr:cNvSpPr txBox="1"/>
      </xdr:nvSpPr>
      <xdr:spPr>
        <a:xfrm>
          <a:off x="15214111" y="61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109207</xdr:rowOff>
    </xdr:from>
    <xdr:to>
      <xdr:col>21</xdr:col>
      <xdr:colOff>212725</xdr:colOff>
      <xdr:row>38</xdr:row>
      <xdr:rowOff>39357</xdr:rowOff>
    </xdr:to>
    <xdr:sp macro="" textlink="">
      <xdr:nvSpPr>
        <xdr:cNvPr id="543" name="円/楕円 542"/>
        <xdr:cNvSpPr/>
      </xdr:nvSpPr>
      <xdr:spPr>
        <a:xfrm>
          <a:off x="14541500" y="64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30484</xdr:rowOff>
    </xdr:from>
    <xdr:ext cx="534377" cy="259045"/>
    <xdr:sp macro="" textlink="">
      <xdr:nvSpPr>
        <xdr:cNvPr id="544" name="テキスト ボックス 543"/>
        <xdr:cNvSpPr txBox="1"/>
      </xdr:nvSpPr>
      <xdr:spPr>
        <a:xfrm>
          <a:off x="14325111" y="65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29845</xdr:rowOff>
    </xdr:from>
    <xdr:to>
      <xdr:col>20</xdr:col>
      <xdr:colOff>9525</xdr:colOff>
      <xdr:row>38</xdr:row>
      <xdr:rowOff>131445</xdr:rowOff>
    </xdr:to>
    <xdr:sp macro="" textlink="">
      <xdr:nvSpPr>
        <xdr:cNvPr id="545" name="円/楕円 544"/>
        <xdr:cNvSpPr/>
      </xdr:nvSpPr>
      <xdr:spPr>
        <a:xfrm>
          <a:off x="13652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122572</xdr:rowOff>
    </xdr:from>
    <xdr:ext cx="534377" cy="259045"/>
    <xdr:sp macro="" textlink="">
      <xdr:nvSpPr>
        <xdr:cNvPr id="546" name="テキスト ボックス 545"/>
        <xdr:cNvSpPr txBox="1"/>
      </xdr:nvSpPr>
      <xdr:spPr>
        <a:xfrm>
          <a:off x="13436111" y="663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3404</xdr:rowOff>
    </xdr:from>
    <xdr:to>
      <xdr:col>18</xdr:col>
      <xdr:colOff>492125</xdr:colOff>
      <xdr:row>38</xdr:row>
      <xdr:rowOff>105004</xdr:rowOff>
    </xdr:to>
    <xdr:sp macro="" textlink="">
      <xdr:nvSpPr>
        <xdr:cNvPr id="547" name="円/楕円 546"/>
        <xdr:cNvSpPr/>
      </xdr:nvSpPr>
      <xdr:spPr>
        <a:xfrm>
          <a:off x="12763500" y="65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96131</xdr:rowOff>
    </xdr:from>
    <xdr:ext cx="534377" cy="259045"/>
    <xdr:sp macro="" textlink="">
      <xdr:nvSpPr>
        <xdr:cNvPr id="548" name="テキスト ボックス 547"/>
        <xdr:cNvSpPr txBox="1"/>
      </xdr:nvSpPr>
      <xdr:spPr>
        <a:xfrm>
          <a:off x="12547111" y="66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77616</xdr:rowOff>
    </xdr:from>
    <xdr:to>
      <xdr:col>23</xdr:col>
      <xdr:colOff>517525</xdr:colOff>
      <xdr:row>56</xdr:row>
      <xdr:rowOff>24219</xdr:rowOff>
    </xdr:to>
    <xdr:cxnSp macro="">
      <xdr:nvCxnSpPr>
        <xdr:cNvPr id="578" name="直線コネクタ 577"/>
        <xdr:cNvCxnSpPr/>
      </xdr:nvCxnSpPr>
      <xdr:spPr>
        <a:xfrm>
          <a:off x="15481300" y="8993016"/>
          <a:ext cx="838200" cy="6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77616</xdr:rowOff>
    </xdr:from>
    <xdr:to>
      <xdr:col>22</xdr:col>
      <xdr:colOff>365125</xdr:colOff>
      <xdr:row>54</xdr:row>
      <xdr:rowOff>60623</xdr:rowOff>
    </xdr:to>
    <xdr:cxnSp macro="">
      <xdr:nvCxnSpPr>
        <xdr:cNvPr id="581" name="直線コネクタ 580"/>
        <xdr:cNvCxnSpPr/>
      </xdr:nvCxnSpPr>
      <xdr:spPr>
        <a:xfrm flipV="1">
          <a:off x="14592300" y="8993016"/>
          <a:ext cx="889000" cy="3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3" name="テキスト ボックス 582"/>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65081</xdr:rowOff>
    </xdr:from>
    <xdr:to>
      <xdr:col>21</xdr:col>
      <xdr:colOff>161925</xdr:colOff>
      <xdr:row>54</xdr:row>
      <xdr:rowOff>60623</xdr:rowOff>
    </xdr:to>
    <xdr:cxnSp macro="">
      <xdr:nvCxnSpPr>
        <xdr:cNvPr id="584" name="直線コネクタ 583"/>
        <xdr:cNvCxnSpPr/>
      </xdr:nvCxnSpPr>
      <xdr:spPr>
        <a:xfrm>
          <a:off x="13703300" y="8809031"/>
          <a:ext cx="889000" cy="50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65081</xdr:rowOff>
    </xdr:from>
    <xdr:to>
      <xdr:col>19</xdr:col>
      <xdr:colOff>644525</xdr:colOff>
      <xdr:row>54</xdr:row>
      <xdr:rowOff>76511</xdr:rowOff>
    </xdr:to>
    <xdr:cxnSp macro="">
      <xdr:nvCxnSpPr>
        <xdr:cNvPr id="587" name="直線コネクタ 586"/>
        <xdr:cNvCxnSpPr/>
      </xdr:nvCxnSpPr>
      <xdr:spPr>
        <a:xfrm flipV="1">
          <a:off x="12814300" y="8809031"/>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9" name="テキスト ボックス 588"/>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1" name="テキスト ボックス 590"/>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144869</xdr:rowOff>
    </xdr:from>
    <xdr:to>
      <xdr:col>23</xdr:col>
      <xdr:colOff>568325</xdr:colOff>
      <xdr:row>56</xdr:row>
      <xdr:rowOff>75019</xdr:rowOff>
    </xdr:to>
    <xdr:sp macro="" textlink="">
      <xdr:nvSpPr>
        <xdr:cNvPr id="597" name="円/楕円 596"/>
        <xdr:cNvSpPr/>
      </xdr:nvSpPr>
      <xdr:spPr>
        <a:xfrm>
          <a:off x="16268700" y="95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167746</xdr:rowOff>
    </xdr:from>
    <xdr:ext cx="534377" cy="259045"/>
    <xdr:sp macro="" textlink="">
      <xdr:nvSpPr>
        <xdr:cNvPr id="598" name="教育費該当値テキスト"/>
        <xdr:cNvSpPr txBox="1"/>
      </xdr:nvSpPr>
      <xdr:spPr>
        <a:xfrm>
          <a:off x="16370300" y="942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48,062</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26816</xdr:rowOff>
    </xdr:from>
    <xdr:to>
      <xdr:col>22</xdr:col>
      <xdr:colOff>415925</xdr:colOff>
      <xdr:row>52</xdr:row>
      <xdr:rowOff>128416</xdr:rowOff>
    </xdr:to>
    <xdr:sp macro="" textlink="">
      <xdr:nvSpPr>
        <xdr:cNvPr id="599" name="円/楕円 598"/>
        <xdr:cNvSpPr/>
      </xdr:nvSpPr>
      <xdr:spPr>
        <a:xfrm>
          <a:off x="15430500" y="89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144943</xdr:rowOff>
    </xdr:from>
    <xdr:ext cx="534377" cy="259045"/>
    <xdr:sp macro="" textlink="">
      <xdr:nvSpPr>
        <xdr:cNvPr id="600" name="テキスト ボックス 599"/>
        <xdr:cNvSpPr txBox="1"/>
      </xdr:nvSpPr>
      <xdr:spPr>
        <a:xfrm>
          <a:off x="15214111" y="871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9823</xdr:rowOff>
    </xdr:from>
    <xdr:to>
      <xdr:col>21</xdr:col>
      <xdr:colOff>212725</xdr:colOff>
      <xdr:row>54</xdr:row>
      <xdr:rowOff>111423</xdr:rowOff>
    </xdr:to>
    <xdr:sp macro="" textlink="">
      <xdr:nvSpPr>
        <xdr:cNvPr id="601" name="円/楕円 600"/>
        <xdr:cNvSpPr/>
      </xdr:nvSpPr>
      <xdr:spPr>
        <a:xfrm>
          <a:off x="14541500" y="926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127950</xdr:rowOff>
    </xdr:from>
    <xdr:ext cx="534377" cy="259045"/>
    <xdr:sp macro="" textlink="">
      <xdr:nvSpPr>
        <xdr:cNvPr id="602" name="テキスト ボックス 601"/>
        <xdr:cNvSpPr txBox="1"/>
      </xdr:nvSpPr>
      <xdr:spPr>
        <a:xfrm>
          <a:off x="14325111" y="904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64,151</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14281</xdr:rowOff>
    </xdr:from>
    <xdr:to>
      <xdr:col>20</xdr:col>
      <xdr:colOff>9525</xdr:colOff>
      <xdr:row>51</xdr:row>
      <xdr:rowOff>115881</xdr:rowOff>
    </xdr:to>
    <xdr:sp macro="" textlink="">
      <xdr:nvSpPr>
        <xdr:cNvPr id="603" name="円/楕円 602"/>
        <xdr:cNvSpPr/>
      </xdr:nvSpPr>
      <xdr:spPr>
        <a:xfrm>
          <a:off x="13652500" y="87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49</xdr:row>
      <xdr:rowOff>132408</xdr:rowOff>
    </xdr:from>
    <xdr:ext cx="534377" cy="259045"/>
    <xdr:sp macro="" textlink="">
      <xdr:nvSpPr>
        <xdr:cNvPr id="604" name="テキスト ボックス 603"/>
        <xdr:cNvSpPr txBox="1"/>
      </xdr:nvSpPr>
      <xdr:spPr>
        <a:xfrm>
          <a:off x="13436111" y="85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90,917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25711</xdr:rowOff>
    </xdr:from>
    <xdr:to>
      <xdr:col>18</xdr:col>
      <xdr:colOff>492125</xdr:colOff>
      <xdr:row>54</xdr:row>
      <xdr:rowOff>127311</xdr:rowOff>
    </xdr:to>
    <xdr:sp macro="" textlink="">
      <xdr:nvSpPr>
        <xdr:cNvPr id="605" name="円/楕円 604"/>
        <xdr:cNvSpPr/>
      </xdr:nvSpPr>
      <xdr:spPr>
        <a:xfrm>
          <a:off x="12763500" y="92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143838</xdr:rowOff>
    </xdr:from>
    <xdr:ext cx="534377" cy="259045"/>
    <xdr:sp macro="" textlink="">
      <xdr:nvSpPr>
        <xdr:cNvPr id="606" name="テキスト ボックス 605"/>
        <xdr:cNvSpPr txBox="1"/>
      </xdr:nvSpPr>
      <xdr:spPr>
        <a:xfrm>
          <a:off x="12547111" y="90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159322</xdr:rowOff>
    </xdr:from>
    <xdr:to>
      <xdr:col>23</xdr:col>
      <xdr:colOff>517525</xdr:colOff>
      <xdr:row>78</xdr:row>
      <xdr:rowOff>168503</xdr:rowOff>
    </xdr:to>
    <xdr:cxnSp macro="">
      <xdr:nvCxnSpPr>
        <xdr:cNvPr id="635" name="直線コネクタ 634"/>
        <xdr:cNvCxnSpPr/>
      </xdr:nvCxnSpPr>
      <xdr:spPr>
        <a:xfrm>
          <a:off x="15481300" y="13532422"/>
          <a:ext cx="8382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159322</xdr:rowOff>
    </xdr:from>
    <xdr:to>
      <xdr:col>22</xdr:col>
      <xdr:colOff>365125</xdr:colOff>
      <xdr:row>79</xdr:row>
      <xdr:rowOff>15036</xdr:rowOff>
    </xdr:to>
    <xdr:cxnSp macro="">
      <xdr:nvCxnSpPr>
        <xdr:cNvPr id="638" name="直線コネクタ 637"/>
        <xdr:cNvCxnSpPr/>
      </xdr:nvCxnSpPr>
      <xdr:spPr>
        <a:xfrm flipV="1">
          <a:off x="14592300" y="13532422"/>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133071</xdr:rowOff>
    </xdr:from>
    <xdr:to>
      <xdr:col>21</xdr:col>
      <xdr:colOff>161925</xdr:colOff>
      <xdr:row>79</xdr:row>
      <xdr:rowOff>15036</xdr:rowOff>
    </xdr:to>
    <xdr:cxnSp macro="">
      <xdr:nvCxnSpPr>
        <xdr:cNvPr id="641" name="直線コネクタ 640"/>
        <xdr:cNvCxnSpPr/>
      </xdr:nvCxnSpPr>
      <xdr:spPr>
        <a:xfrm>
          <a:off x="13703300" y="13506171"/>
          <a:ext cx="889000" cy="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68035</xdr:rowOff>
    </xdr:from>
    <xdr:to>
      <xdr:col>19</xdr:col>
      <xdr:colOff>644525</xdr:colOff>
      <xdr:row>78</xdr:row>
      <xdr:rowOff>133071</xdr:rowOff>
    </xdr:to>
    <xdr:cxnSp macro="">
      <xdr:nvCxnSpPr>
        <xdr:cNvPr id="644" name="直線コネクタ 643"/>
        <xdr:cNvCxnSpPr/>
      </xdr:nvCxnSpPr>
      <xdr:spPr>
        <a:xfrm>
          <a:off x="12814300" y="13441135"/>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116400</xdr:rowOff>
    </xdr:from>
    <xdr:ext cx="469744" cy="259045"/>
    <xdr:sp macro="" textlink="">
      <xdr:nvSpPr>
        <xdr:cNvPr id="648" name="テキスト ボックス 647"/>
        <xdr:cNvSpPr txBox="1"/>
      </xdr:nvSpPr>
      <xdr:spPr>
        <a:xfrm>
          <a:off x="12579427" y="134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117703</xdr:rowOff>
    </xdr:from>
    <xdr:to>
      <xdr:col>23</xdr:col>
      <xdr:colOff>568325</xdr:colOff>
      <xdr:row>79</xdr:row>
      <xdr:rowOff>47853</xdr:rowOff>
    </xdr:to>
    <xdr:sp macro="" textlink="">
      <xdr:nvSpPr>
        <xdr:cNvPr id="654" name="円/楕円 653"/>
        <xdr:cNvSpPr/>
      </xdr:nvSpPr>
      <xdr:spPr>
        <a:xfrm>
          <a:off x="16268700" y="134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469744" cy="259045"/>
    <xdr:sp macro="" textlink="">
      <xdr:nvSpPr>
        <xdr:cNvPr id="655" name="災害復旧費該当値テキスト"/>
        <xdr:cNvSpPr txBox="1"/>
      </xdr:nvSpPr>
      <xdr:spPr>
        <a:xfrm>
          <a:off x="16370300" y="1346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108522</xdr:rowOff>
    </xdr:from>
    <xdr:to>
      <xdr:col>22</xdr:col>
      <xdr:colOff>415925</xdr:colOff>
      <xdr:row>79</xdr:row>
      <xdr:rowOff>38672</xdr:rowOff>
    </xdr:to>
    <xdr:sp macro="" textlink="">
      <xdr:nvSpPr>
        <xdr:cNvPr id="656" name="円/楕円 655"/>
        <xdr:cNvSpPr/>
      </xdr:nvSpPr>
      <xdr:spPr>
        <a:xfrm>
          <a:off x="15430500" y="134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29799</xdr:rowOff>
    </xdr:from>
    <xdr:ext cx="469744" cy="259045"/>
    <xdr:sp macro="" textlink="">
      <xdr:nvSpPr>
        <xdr:cNvPr id="657" name="テキスト ボックス 656"/>
        <xdr:cNvSpPr txBox="1"/>
      </xdr:nvSpPr>
      <xdr:spPr>
        <a:xfrm>
          <a:off x="15246427"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135686</xdr:rowOff>
    </xdr:from>
    <xdr:to>
      <xdr:col>21</xdr:col>
      <xdr:colOff>212725</xdr:colOff>
      <xdr:row>79</xdr:row>
      <xdr:rowOff>65836</xdr:rowOff>
    </xdr:to>
    <xdr:sp macro="" textlink="">
      <xdr:nvSpPr>
        <xdr:cNvPr id="658" name="円/楕円 657"/>
        <xdr:cNvSpPr/>
      </xdr:nvSpPr>
      <xdr:spPr>
        <a:xfrm>
          <a:off x="14541500" y="135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56963</xdr:rowOff>
    </xdr:from>
    <xdr:ext cx="378565" cy="259045"/>
    <xdr:sp macro="" textlink="">
      <xdr:nvSpPr>
        <xdr:cNvPr id="659" name="テキスト ボックス 658"/>
        <xdr:cNvSpPr txBox="1"/>
      </xdr:nvSpPr>
      <xdr:spPr>
        <a:xfrm>
          <a:off x="14403017" y="1360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82271</xdr:rowOff>
    </xdr:from>
    <xdr:to>
      <xdr:col>20</xdr:col>
      <xdr:colOff>9525</xdr:colOff>
      <xdr:row>79</xdr:row>
      <xdr:rowOff>12421</xdr:rowOff>
    </xdr:to>
    <xdr:sp macro="" textlink="">
      <xdr:nvSpPr>
        <xdr:cNvPr id="660" name="円/楕円 659"/>
        <xdr:cNvSpPr/>
      </xdr:nvSpPr>
      <xdr:spPr>
        <a:xfrm>
          <a:off x="136525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3548</xdr:rowOff>
    </xdr:from>
    <xdr:ext cx="469744" cy="259045"/>
    <xdr:sp macro="" textlink="">
      <xdr:nvSpPr>
        <xdr:cNvPr id="661" name="テキスト ボックス 660"/>
        <xdr:cNvSpPr txBox="1"/>
      </xdr:nvSpPr>
      <xdr:spPr>
        <a:xfrm>
          <a:off x="13468427" y="135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17235</xdr:rowOff>
    </xdr:from>
    <xdr:to>
      <xdr:col>18</xdr:col>
      <xdr:colOff>492125</xdr:colOff>
      <xdr:row>78</xdr:row>
      <xdr:rowOff>118835</xdr:rowOff>
    </xdr:to>
    <xdr:sp macro="" textlink="">
      <xdr:nvSpPr>
        <xdr:cNvPr id="662" name="円/楕円 661"/>
        <xdr:cNvSpPr/>
      </xdr:nvSpPr>
      <xdr:spPr>
        <a:xfrm>
          <a:off x="12763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135362</xdr:rowOff>
    </xdr:from>
    <xdr:ext cx="469744" cy="259045"/>
    <xdr:sp macro="" textlink="">
      <xdr:nvSpPr>
        <xdr:cNvPr id="663" name="テキスト ボックス 662"/>
        <xdr:cNvSpPr txBox="1"/>
      </xdr:nvSpPr>
      <xdr:spPr>
        <a:xfrm>
          <a:off x="12579427" y="1316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111500</xdr:rowOff>
    </xdr:from>
    <xdr:to>
      <xdr:col>23</xdr:col>
      <xdr:colOff>517525</xdr:colOff>
      <xdr:row>93</xdr:row>
      <xdr:rowOff>47444</xdr:rowOff>
    </xdr:to>
    <xdr:cxnSp macro="">
      <xdr:nvCxnSpPr>
        <xdr:cNvPr id="694" name="直線コネクタ 693"/>
        <xdr:cNvCxnSpPr/>
      </xdr:nvCxnSpPr>
      <xdr:spPr>
        <a:xfrm>
          <a:off x="15481300" y="15884900"/>
          <a:ext cx="838200" cy="10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83497</xdr:rowOff>
    </xdr:from>
    <xdr:to>
      <xdr:col>22</xdr:col>
      <xdr:colOff>365125</xdr:colOff>
      <xdr:row>92</xdr:row>
      <xdr:rowOff>111500</xdr:rowOff>
    </xdr:to>
    <xdr:cxnSp macro="">
      <xdr:nvCxnSpPr>
        <xdr:cNvPr id="697" name="直線コネクタ 696"/>
        <xdr:cNvCxnSpPr/>
      </xdr:nvCxnSpPr>
      <xdr:spPr>
        <a:xfrm>
          <a:off x="14592300" y="15856897"/>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9" name="テキスト ボックス 698"/>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83497</xdr:rowOff>
    </xdr:from>
    <xdr:to>
      <xdr:col>21</xdr:col>
      <xdr:colOff>161925</xdr:colOff>
      <xdr:row>92</xdr:row>
      <xdr:rowOff>110603</xdr:rowOff>
    </xdr:to>
    <xdr:cxnSp macro="">
      <xdr:nvCxnSpPr>
        <xdr:cNvPr id="700" name="直線コネクタ 699"/>
        <xdr:cNvCxnSpPr/>
      </xdr:nvCxnSpPr>
      <xdr:spPr>
        <a:xfrm flipV="1">
          <a:off x="13703300" y="15856897"/>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2" name="テキスト ボックス 701"/>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110603</xdr:rowOff>
    </xdr:from>
    <xdr:to>
      <xdr:col>19</xdr:col>
      <xdr:colOff>644525</xdr:colOff>
      <xdr:row>92</xdr:row>
      <xdr:rowOff>115501</xdr:rowOff>
    </xdr:to>
    <xdr:cxnSp macro="">
      <xdr:nvCxnSpPr>
        <xdr:cNvPr id="703" name="直線コネクタ 702"/>
        <xdr:cNvCxnSpPr/>
      </xdr:nvCxnSpPr>
      <xdr:spPr>
        <a:xfrm flipV="1">
          <a:off x="12814300" y="1588400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5" name="テキスト ボックス 704"/>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7" name="テキスト ボックス 706"/>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168094</xdr:rowOff>
    </xdr:from>
    <xdr:to>
      <xdr:col>23</xdr:col>
      <xdr:colOff>568325</xdr:colOff>
      <xdr:row>93</xdr:row>
      <xdr:rowOff>98244</xdr:rowOff>
    </xdr:to>
    <xdr:sp macro="" textlink="">
      <xdr:nvSpPr>
        <xdr:cNvPr id="713" name="円/楕円 712"/>
        <xdr:cNvSpPr/>
      </xdr:nvSpPr>
      <xdr:spPr>
        <a:xfrm>
          <a:off x="16268700" y="159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19521</xdr:rowOff>
    </xdr:from>
    <xdr:ext cx="534377" cy="259045"/>
    <xdr:sp macro="" textlink="">
      <xdr:nvSpPr>
        <xdr:cNvPr id="714" name="公債費該当値テキスト"/>
        <xdr:cNvSpPr txBox="1"/>
      </xdr:nvSpPr>
      <xdr:spPr>
        <a:xfrm>
          <a:off x="16370300" y="157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66,150</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60700</xdr:rowOff>
    </xdr:from>
    <xdr:to>
      <xdr:col>22</xdr:col>
      <xdr:colOff>415925</xdr:colOff>
      <xdr:row>92</xdr:row>
      <xdr:rowOff>162300</xdr:rowOff>
    </xdr:to>
    <xdr:sp macro="" textlink="">
      <xdr:nvSpPr>
        <xdr:cNvPr id="715" name="円/楕円 714"/>
        <xdr:cNvSpPr/>
      </xdr:nvSpPr>
      <xdr:spPr>
        <a:xfrm>
          <a:off x="15430500" y="158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7377</xdr:rowOff>
    </xdr:from>
    <xdr:ext cx="534377" cy="259045"/>
    <xdr:sp macro="" textlink="">
      <xdr:nvSpPr>
        <xdr:cNvPr id="716" name="テキスト ボックス 715"/>
        <xdr:cNvSpPr txBox="1"/>
      </xdr:nvSpPr>
      <xdr:spPr>
        <a:xfrm>
          <a:off x="15214111" y="156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32697</xdr:rowOff>
    </xdr:from>
    <xdr:to>
      <xdr:col>21</xdr:col>
      <xdr:colOff>212725</xdr:colOff>
      <xdr:row>92</xdr:row>
      <xdr:rowOff>134297</xdr:rowOff>
    </xdr:to>
    <xdr:sp macro="" textlink="">
      <xdr:nvSpPr>
        <xdr:cNvPr id="717" name="円/楕円 716"/>
        <xdr:cNvSpPr/>
      </xdr:nvSpPr>
      <xdr:spPr>
        <a:xfrm>
          <a:off x="14541500" y="158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150824</xdr:rowOff>
    </xdr:from>
    <xdr:ext cx="534377" cy="259045"/>
    <xdr:sp macro="" textlink="">
      <xdr:nvSpPr>
        <xdr:cNvPr id="718" name="テキスト ボックス 717"/>
        <xdr:cNvSpPr txBox="1"/>
      </xdr:nvSpPr>
      <xdr:spPr>
        <a:xfrm>
          <a:off x="14325111" y="155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59803</xdr:rowOff>
    </xdr:from>
    <xdr:to>
      <xdr:col>20</xdr:col>
      <xdr:colOff>9525</xdr:colOff>
      <xdr:row>92</xdr:row>
      <xdr:rowOff>161403</xdr:rowOff>
    </xdr:to>
    <xdr:sp macro="" textlink="">
      <xdr:nvSpPr>
        <xdr:cNvPr id="719" name="円/楕円 718"/>
        <xdr:cNvSpPr/>
      </xdr:nvSpPr>
      <xdr:spPr>
        <a:xfrm>
          <a:off x="13652500" y="158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6480</xdr:rowOff>
    </xdr:from>
    <xdr:ext cx="534377" cy="259045"/>
    <xdr:sp macro="" textlink="">
      <xdr:nvSpPr>
        <xdr:cNvPr id="720" name="テキスト ボックス 719"/>
        <xdr:cNvSpPr txBox="1"/>
      </xdr:nvSpPr>
      <xdr:spPr>
        <a:xfrm>
          <a:off x="13436111" y="1560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64701</xdr:rowOff>
    </xdr:from>
    <xdr:to>
      <xdr:col>18</xdr:col>
      <xdr:colOff>492125</xdr:colOff>
      <xdr:row>92</xdr:row>
      <xdr:rowOff>166301</xdr:rowOff>
    </xdr:to>
    <xdr:sp macro="" textlink="">
      <xdr:nvSpPr>
        <xdr:cNvPr id="721" name="円/楕円 720"/>
        <xdr:cNvSpPr/>
      </xdr:nvSpPr>
      <xdr:spPr>
        <a:xfrm>
          <a:off x="12763500" y="158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11378</xdr:rowOff>
    </xdr:from>
    <xdr:ext cx="534377" cy="259045"/>
    <xdr:sp macro="" textlink="">
      <xdr:nvSpPr>
        <xdr:cNvPr id="722" name="テキスト ボックス 721"/>
        <xdr:cNvSpPr txBox="1"/>
      </xdr:nvSpPr>
      <xdr:spPr>
        <a:xfrm>
          <a:off x="12547111" y="1561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住民一人当たりの支出額のうち、分母となる人口は</a:t>
          </a:r>
          <a:r>
            <a:rPr kumimoji="1" lang="en-US" altLang="ja-JP" sz="1300">
              <a:latin typeface="ＭＳ Ｐゴシック"/>
            </a:rPr>
            <a:t>561</a:t>
          </a:r>
          <a:r>
            <a:rPr kumimoji="1" lang="ja-JP" altLang="en-US" sz="1300">
              <a:latin typeface="ＭＳ Ｐゴシック"/>
            </a:rPr>
            <a:t>人減少し、</a:t>
          </a:r>
          <a:r>
            <a:rPr kumimoji="1" lang="en-US" altLang="ja-JP" sz="1300">
              <a:latin typeface="ＭＳ Ｐゴシック"/>
            </a:rPr>
            <a:t>50,965</a:t>
          </a:r>
          <a:r>
            <a:rPr kumimoji="1" lang="ja-JP" altLang="en-US" sz="1300">
              <a:latin typeface="ＭＳ Ｐゴシック"/>
            </a:rPr>
            <a:t>人となっている。</a:t>
          </a:r>
        </a:p>
        <a:p>
          <a:r>
            <a:rPr kumimoji="1" lang="ja-JP" altLang="en-US" sz="1300">
              <a:latin typeface="ＭＳ Ｐゴシック"/>
            </a:rPr>
            <a:t>分子となる各費目の増減のうち、主なものは下記のとおりである。</a:t>
          </a:r>
          <a:endParaRPr kumimoji="1" lang="en-US" altLang="ja-JP" sz="1300">
            <a:latin typeface="ＭＳ Ｐゴシック"/>
          </a:endParaRPr>
        </a:p>
        <a:p>
          <a:r>
            <a:rPr kumimoji="1" lang="ja-JP" altLang="en-US" sz="1300">
              <a:latin typeface="ＭＳ Ｐゴシック"/>
            </a:rPr>
            <a:t>商工費について、企業立地促進助成金が</a:t>
          </a:r>
          <a:r>
            <a:rPr kumimoji="1" lang="en-US" altLang="ja-JP" sz="1300">
              <a:latin typeface="ＭＳ Ｐゴシック"/>
            </a:rPr>
            <a:t>1.7</a:t>
          </a:r>
          <a:r>
            <a:rPr kumimoji="1" lang="ja-JP" altLang="en-US" sz="1300">
              <a:latin typeface="ＭＳ Ｐゴシック"/>
            </a:rPr>
            <a:t>億円増加したほか、地方創生関連交付金を活用したプレミアム商品券事業（</a:t>
          </a:r>
          <a:r>
            <a:rPr kumimoji="1" lang="en-US" altLang="ja-JP" sz="1300">
              <a:latin typeface="ＭＳ Ｐゴシック"/>
            </a:rPr>
            <a:t>6.5</a:t>
          </a:r>
          <a:r>
            <a:rPr kumimoji="1" lang="ja-JP" altLang="en-US" sz="1300">
              <a:latin typeface="ＭＳ Ｐゴシック"/>
            </a:rPr>
            <a:t>億円）が一時的に発生した。</a:t>
          </a:r>
        </a:p>
        <a:p>
          <a:r>
            <a:rPr kumimoji="1" lang="ja-JP" altLang="en-US" sz="1300">
              <a:latin typeface="ＭＳ Ｐゴシック"/>
            </a:rPr>
            <a:t>消防費について、消防庁舎建設のための繰出金が</a:t>
          </a:r>
          <a:r>
            <a:rPr kumimoji="1" lang="en-US" altLang="ja-JP" sz="1300">
              <a:latin typeface="ＭＳ Ｐゴシック"/>
            </a:rPr>
            <a:t>1.5</a:t>
          </a:r>
          <a:r>
            <a:rPr kumimoji="1" lang="ja-JP" altLang="en-US" sz="1300">
              <a:latin typeface="ＭＳ Ｐゴシック"/>
            </a:rPr>
            <a:t>億円増加した。</a:t>
          </a:r>
        </a:p>
        <a:p>
          <a:r>
            <a:rPr kumimoji="1" lang="ja-JP" altLang="en-US" sz="1300">
              <a:latin typeface="ＭＳ Ｐゴシック"/>
            </a:rPr>
            <a:t>教育費について、学校建設の大型事業が一旦終了したため減少した。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％以上で推移している。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財政調整基金残高の比率は平成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年度から財政健全化の取組みにより増加傾向にあるが、平成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年度から普通交付税の合併算定替縮減が続いており平成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年度以降は取り崩しも想定されるので、今後も適正な積立・運用に努める。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本表は当市における全会計の実質赤字額を標準財政規模で除したものである。なお、法適用公営企業会計（病院・水道）における実質収支とは決算書の損益でなく資金収支を示している。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別でみると、建設残土処分場特別会計のみが赤字となっているが、その額は減少傾向にある。一方、黒字の構成比率では、病院事業及び水道事業が大きいが特に病院事業は一般会計からの繰入金を受けて黒字化している状況であるため、今後も不断の経営努力を必要とす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26101252</v>
      </c>
      <c r="BO4" s="349"/>
      <c r="BP4" s="349"/>
      <c r="BQ4" s="349"/>
      <c r="BR4" s="349"/>
      <c r="BS4" s="349"/>
      <c r="BT4" s="349"/>
      <c r="BU4" s="350"/>
      <c r="BV4" s="348">
        <v>26511545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25049333</v>
      </c>
      <c r="BO5" s="386"/>
      <c r="BP5" s="386"/>
      <c r="BQ5" s="386"/>
      <c r="BR5" s="386"/>
      <c r="BS5" s="386"/>
      <c r="BT5" s="386"/>
      <c r="BU5" s="387"/>
      <c r="BV5" s="385">
        <v>25650871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89.1</v>
      </c>
      <c r="CU5" s="383"/>
      <c r="CV5" s="383"/>
      <c r="CW5" s="383"/>
      <c r="CX5" s="383"/>
      <c r="CY5" s="383"/>
      <c r="CZ5" s="383"/>
      <c r="DA5" s="384"/>
      <c r="DB5" s="382">
        <v>87.6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1051919</v>
      </c>
      <c r="BO6" s="386"/>
      <c r="BP6" s="386"/>
      <c r="BQ6" s="386"/>
      <c r="BR6" s="386"/>
      <c r="BS6" s="386"/>
      <c r="BT6" s="386"/>
      <c r="BU6" s="387"/>
      <c r="BV6" s="385">
        <v>860674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90.9</v>
      </c>
      <c r="CU6" s="423"/>
      <c r="CV6" s="423"/>
      <c r="CW6" s="423"/>
      <c r="CX6" s="423"/>
      <c r="CY6" s="423"/>
      <c r="CZ6" s="423"/>
      <c r="DA6" s="424"/>
      <c r="DB6" s="422">
        <v>89.6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126079</v>
      </c>
      <c r="BO7" s="386"/>
      <c r="BP7" s="386"/>
      <c r="BQ7" s="386"/>
      <c r="BR7" s="386"/>
      <c r="BS7" s="386"/>
      <c r="BT7" s="386"/>
      <c r="BU7" s="387"/>
      <c r="BV7" s="385">
        <v>117890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15885722</v>
      </c>
      <c r="CU7" s="386"/>
      <c r="CV7" s="386"/>
      <c r="CW7" s="386"/>
      <c r="CX7" s="386"/>
      <c r="CY7" s="386"/>
      <c r="CZ7" s="386"/>
      <c r="DA7" s="387"/>
      <c r="DB7" s="385">
        <v>16077515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925840</v>
      </c>
      <c r="BO8" s="386"/>
      <c r="BP8" s="386"/>
      <c r="BQ8" s="386"/>
      <c r="BR8" s="386"/>
      <c r="BS8" s="386"/>
      <c r="BT8" s="386"/>
      <c r="BU8" s="387"/>
      <c r="BV8" s="385">
        <v>742784</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0.42</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50272</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183056</v>
      </c>
      <c r="BO9" s="386"/>
      <c r="BP9" s="386"/>
      <c r="BQ9" s="386"/>
      <c r="BR9" s="386"/>
      <c r="BS9" s="386"/>
      <c r="BT9" s="386"/>
      <c r="BU9" s="387"/>
      <c r="BV9" s="385">
        <v>70526</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18.399999999999999</v>
      </c>
      <c r="CU9" s="383"/>
      <c r="CV9" s="383"/>
      <c r="CW9" s="383"/>
      <c r="CX9" s="383"/>
      <c r="CY9" s="383"/>
      <c r="CZ9" s="383"/>
      <c r="DA9" s="384"/>
      <c r="DB9" s="382">
        <v>20.399999999999999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53000</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78</v>
      </c>
      <c r="AV10" s="418"/>
      <c r="AW10" s="418"/>
      <c r="AX10" s="418"/>
      <c r="AY10" s="419" t="s">
        <v>102</v>
      </c>
      <c r="AZ10" s="420"/>
      <c r="BA10" s="420"/>
      <c r="BB10" s="420"/>
      <c r="BC10" s="420"/>
      <c r="BD10" s="420"/>
      <c r="BE10" s="420"/>
      <c r="BF10" s="420"/>
      <c r="BG10" s="420"/>
      <c r="BH10" s="420"/>
      <c r="BI10" s="420"/>
      <c r="BJ10" s="420"/>
      <c r="BK10" s="420"/>
      <c r="BL10" s="420"/>
      <c r="BM10" s="421"/>
      <c r="BN10" s="385">
        <v>442776</v>
      </c>
      <c r="BO10" s="386"/>
      <c r="BP10" s="386"/>
      <c r="BQ10" s="386"/>
      <c r="BR10" s="386"/>
      <c r="BS10" s="386"/>
      <c r="BT10" s="386"/>
      <c r="BU10" s="387"/>
      <c r="BV10" s="385">
        <v>1204749</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107</v>
      </c>
      <c r="AV11" s="418"/>
      <c r="AW11" s="418"/>
      <c r="AX11" s="418"/>
      <c r="AY11" s="419" t="s">
        <v>108</v>
      </c>
      <c r="AZ11" s="420"/>
      <c r="BA11" s="420"/>
      <c r="BB11" s="420"/>
      <c r="BC11" s="420"/>
      <c r="BD11" s="420"/>
      <c r="BE11" s="420"/>
      <c r="BF11" s="420"/>
      <c r="BG11" s="420"/>
      <c r="BH11" s="420"/>
      <c r="BI11" s="420"/>
      <c r="BJ11" s="420"/>
      <c r="BK11" s="420"/>
      <c r="BL11" s="420"/>
      <c r="BM11" s="421"/>
      <c r="BN11" s="385">
        <v>8181</v>
      </c>
      <c r="BO11" s="386"/>
      <c r="BP11" s="386"/>
      <c r="BQ11" s="386"/>
      <c r="BR11" s="386"/>
      <c r="BS11" s="386"/>
      <c r="BT11" s="386"/>
      <c r="BU11" s="387"/>
      <c r="BV11" s="385">
        <v>120600</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50965</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50605</v>
      </c>
      <c r="S13" s="467"/>
      <c r="T13" s="467"/>
      <c r="U13" s="467"/>
      <c r="V13" s="468"/>
      <c r="W13" s="401" t="s">
        <v>121</v>
      </c>
      <c r="X13" s="402"/>
      <c r="Y13" s="402"/>
      <c r="Z13" s="402"/>
      <c r="AA13" s="402"/>
      <c r="AB13" s="392"/>
      <c r="AC13" s="436">
        <v>1792</v>
      </c>
      <c r="AD13" s="437"/>
      <c r="AE13" s="437"/>
      <c r="AF13" s="437"/>
      <c r="AG13" s="476"/>
      <c r="AH13" s="436">
        <v>2476</v>
      </c>
      <c r="AI13" s="437"/>
      <c r="AJ13" s="437"/>
      <c r="AK13" s="437"/>
      <c r="AL13" s="438"/>
      <c r="AM13" s="414" t="s">
        <v>122</v>
      </c>
      <c r="AN13" s="415"/>
      <c r="AO13" s="415"/>
      <c r="AP13" s="415"/>
      <c r="AQ13" s="415"/>
      <c r="AR13" s="415"/>
      <c r="AS13" s="415"/>
      <c r="AT13" s="416"/>
      <c r="AU13" s="417" t="s">
        <v>116</v>
      </c>
      <c r="AV13" s="418"/>
      <c r="AW13" s="418"/>
      <c r="AX13" s="418"/>
      <c r="AY13" s="419" t="s">
        <v>123</v>
      </c>
      <c r="AZ13" s="420"/>
      <c r="BA13" s="420"/>
      <c r="BB13" s="420"/>
      <c r="BC13" s="420"/>
      <c r="BD13" s="420"/>
      <c r="BE13" s="420"/>
      <c r="BF13" s="420"/>
      <c r="BG13" s="420"/>
      <c r="BH13" s="420"/>
      <c r="BI13" s="420"/>
      <c r="BJ13" s="420"/>
      <c r="BK13" s="420"/>
      <c r="BL13" s="420"/>
      <c r="BM13" s="421"/>
      <c r="BN13" s="385">
        <v>634013</v>
      </c>
      <c r="BO13" s="386"/>
      <c r="BP13" s="386"/>
      <c r="BQ13" s="386"/>
      <c r="BR13" s="386"/>
      <c r="BS13" s="386"/>
      <c r="BT13" s="386"/>
      <c r="BU13" s="387"/>
      <c r="BV13" s="385">
        <v>1395875</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13.5</v>
      </c>
      <c r="CU13" s="383"/>
      <c r="CV13" s="383"/>
      <c r="CW13" s="383"/>
      <c r="CX13" s="383"/>
      <c r="CY13" s="383"/>
      <c r="CZ13" s="383"/>
      <c r="DA13" s="384"/>
      <c r="DB13" s="382">
        <v>14.6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51526</v>
      </c>
      <c r="S14" s="467"/>
      <c r="T14" s="467"/>
      <c r="U14" s="467"/>
      <c r="V14" s="468"/>
      <c r="W14" s="375"/>
      <c r="X14" s="376"/>
      <c r="Y14" s="376"/>
      <c r="Z14" s="376"/>
      <c r="AA14" s="376"/>
      <c r="AB14" s="365"/>
      <c r="AC14" s="469">
        <v>7.5</v>
      </c>
      <c r="AD14" s="470"/>
      <c r="AE14" s="470"/>
      <c r="AF14" s="470"/>
      <c r="AG14" s="471"/>
      <c r="AH14" s="469">
        <v>9.3000000000000007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51171</v>
      </c>
      <c r="S15" s="467"/>
      <c r="T15" s="467"/>
      <c r="U15" s="467"/>
      <c r="V15" s="468"/>
      <c r="W15" s="401" t="s">
        <v>127</v>
      </c>
      <c r="X15" s="402"/>
      <c r="Y15" s="402"/>
      <c r="Z15" s="402"/>
      <c r="AA15" s="402"/>
      <c r="AB15" s="392"/>
      <c r="AC15" s="436">
        <v>6400</v>
      </c>
      <c r="AD15" s="437"/>
      <c r="AE15" s="437"/>
      <c r="AF15" s="437"/>
      <c r="AG15" s="476"/>
      <c r="AH15" s="436">
        <v>7651</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5465349</v>
      </c>
      <c r="BO15" s="349"/>
      <c r="BP15" s="349"/>
      <c r="BQ15" s="349"/>
      <c r="BR15" s="349"/>
      <c r="BS15" s="349"/>
      <c r="BT15" s="349"/>
      <c r="BU15" s="350"/>
      <c r="BV15" s="348">
        <v>4921233</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27</v>
      </c>
      <c r="AD16" s="470"/>
      <c r="AE16" s="470"/>
      <c r="AF16" s="470"/>
      <c r="AG16" s="471"/>
      <c r="AH16" s="469">
        <v>28.6</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12662599</v>
      </c>
      <c r="BO16" s="386"/>
      <c r="BP16" s="386"/>
      <c r="BQ16" s="386"/>
      <c r="BR16" s="386"/>
      <c r="BS16" s="386"/>
      <c r="BT16" s="386"/>
      <c r="BU16" s="387"/>
      <c r="BV16" s="385">
        <v>12145761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15544</v>
      </c>
      <c r="AD17" s="437"/>
      <c r="AE17" s="437"/>
      <c r="AF17" s="437"/>
      <c r="AG17" s="476"/>
      <c r="AH17" s="436">
        <v>16522</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6897790</v>
      </c>
      <c r="BO17" s="386"/>
      <c r="BP17" s="386"/>
      <c r="BQ17" s="386"/>
      <c r="BR17" s="386"/>
      <c r="BS17" s="386"/>
      <c r="BT17" s="386"/>
      <c r="BU17" s="387"/>
      <c r="BV17" s="385">
        <v>6275597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158.63</v>
      </c>
      <c r="M18" s="498"/>
      <c r="N18" s="498"/>
      <c r="O18" s="498"/>
      <c r="P18" s="498"/>
      <c r="Q18" s="498"/>
      <c r="R18" s="499"/>
      <c r="S18" s="499"/>
      <c r="T18" s="499"/>
      <c r="U18" s="499"/>
      <c r="V18" s="500"/>
      <c r="W18" s="403"/>
      <c r="X18" s="404"/>
      <c r="Y18" s="404"/>
      <c r="Z18" s="404"/>
      <c r="AA18" s="404"/>
      <c r="AB18" s="395"/>
      <c r="AC18" s="501">
        <v>65.5</v>
      </c>
      <c r="AD18" s="502"/>
      <c r="AE18" s="502"/>
      <c r="AF18" s="502"/>
      <c r="AG18" s="503"/>
      <c r="AH18" s="501">
        <v>61.7</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13936290</v>
      </c>
      <c r="BO18" s="386"/>
      <c r="BP18" s="386"/>
      <c r="BQ18" s="386"/>
      <c r="BR18" s="386"/>
      <c r="BS18" s="386"/>
      <c r="BT18" s="386"/>
      <c r="BU18" s="387"/>
      <c r="BV18" s="385">
        <v>14043665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317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17748136</v>
      </c>
      <c r="BO19" s="386"/>
      <c r="BP19" s="386"/>
      <c r="BQ19" s="386"/>
      <c r="BR19" s="386"/>
      <c r="BS19" s="386"/>
      <c r="BT19" s="386"/>
      <c r="BU19" s="387"/>
      <c r="BV19" s="385">
        <v>17767457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19752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24367377</v>
      </c>
      <c r="BO23" s="386"/>
      <c r="BP23" s="386"/>
      <c r="BQ23" s="386"/>
      <c r="BR23" s="386"/>
      <c r="BS23" s="386"/>
      <c r="BT23" s="386"/>
      <c r="BU23" s="387"/>
      <c r="BV23" s="385">
        <v>25231545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8820</v>
      </c>
      <c r="R24" s="437"/>
      <c r="S24" s="437"/>
      <c r="T24" s="437"/>
      <c r="U24" s="437"/>
      <c r="V24" s="476"/>
      <c r="W24" s="531"/>
      <c r="X24" s="519"/>
      <c r="Y24" s="520"/>
      <c r="Z24" s="435" t="s">
        <v>150</v>
      </c>
      <c r="AA24" s="415"/>
      <c r="AB24" s="415"/>
      <c r="AC24" s="415"/>
      <c r="AD24" s="415"/>
      <c r="AE24" s="415"/>
      <c r="AF24" s="415"/>
      <c r="AG24" s="416"/>
      <c r="AH24" s="436">
        <v>320</v>
      </c>
      <c r="AI24" s="437"/>
      <c r="AJ24" s="437"/>
      <c r="AK24" s="437"/>
      <c r="AL24" s="476"/>
      <c r="AM24" s="436">
        <v>982720</v>
      </c>
      <c r="AN24" s="437"/>
      <c r="AO24" s="437"/>
      <c r="AP24" s="437"/>
      <c r="AQ24" s="437"/>
      <c r="AR24" s="476"/>
      <c r="AS24" s="436">
        <v>3071</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14332078</v>
      </c>
      <c r="BO24" s="386"/>
      <c r="BP24" s="386"/>
      <c r="BQ24" s="386"/>
      <c r="BR24" s="386"/>
      <c r="BS24" s="386"/>
      <c r="BT24" s="386"/>
      <c r="BU24" s="387"/>
      <c r="BV24" s="385">
        <v>15583193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6958</v>
      </c>
      <c r="R25" s="437"/>
      <c r="S25" s="437"/>
      <c r="T25" s="437"/>
      <c r="U25" s="437"/>
      <c r="V25" s="476"/>
      <c r="W25" s="531"/>
      <c r="X25" s="519"/>
      <c r="Y25" s="520"/>
      <c r="Z25" s="435" t="s">
        <v>153</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40654</v>
      </c>
      <c r="BO25" s="349"/>
      <c r="BP25" s="349"/>
      <c r="BQ25" s="349"/>
      <c r="BR25" s="349"/>
      <c r="BS25" s="349"/>
      <c r="BT25" s="349"/>
      <c r="BU25" s="350"/>
      <c r="BV25" s="348">
        <v>75820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5940</v>
      </c>
      <c r="R26" s="437"/>
      <c r="S26" s="437"/>
      <c r="T26" s="437"/>
      <c r="U26" s="437"/>
      <c r="V26" s="476"/>
      <c r="W26" s="531"/>
      <c r="X26" s="519"/>
      <c r="Y26" s="520"/>
      <c r="Z26" s="435" t="s">
        <v>156</v>
      </c>
      <c r="AA26" s="541"/>
      <c r="AB26" s="541"/>
      <c r="AC26" s="541"/>
      <c r="AD26" s="541"/>
      <c r="AE26" s="541"/>
      <c r="AF26" s="541"/>
      <c r="AG26" s="542"/>
      <c r="AH26" s="436">
        <v>21</v>
      </c>
      <c r="AI26" s="437"/>
      <c r="AJ26" s="437"/>
      <c r="AK26" s="437"/>
      <c r="AL26" s="476"/>
      <c r="AM26" s="436">
        <v>66066</v>
      </c>
      <c r="AN26" s="437"/>
      <c r="AO26" s="437"/>
      <c r="AP26" s="437"/>
      <c r="AQ26" s="437"/>
      <c r="AR26" s="476"/>
      <c r="AS26" s="436">
        <v>3146</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5000</v>
      </c>
      <c r="R27" s="437"/>
      <c r="S27" s="437"/>
      <c r="T27" s="437"/>
      <c r="U27" s="437"/>
      <c r="V27" s="476"/>
      <c r="W27" s="531"/>
      <c r="X27" s="519"/>
      <c r="Y27" s="520"/>
      <c r="Z27" s="435" t="s">
        <v>159</v>
      </c>
      <c r="AA27" s="415"/>
      <c r="AB27" s="415"/>
      <c r="AC27" s="415"/>
      <c r="AD27" s="415"/>
      <c r="AE27" s="415"/>
      <c r="AF27" s="415"/>
      <c r="AG27" s="416"/>
      <c r="AH27" s="436">
        <v>38</v>
      </c>
      <c r="AI27" s="437"/>
      <c r="AJ27" s="437"/>
      <c r="AK27" s="437"/>
      <c r="AL27" s="476"/>
      <c r="AM27" s="436">
        <v>96292</v>
      </c>
      <c r="AN27" s="437"/>
      <c r="AO27" s="437"/>
      <c r="AP27" s="437"/>
      <c r="AQ27" s="437"/>
      <c r="AR27" s="476"/>
      <c r="AS27" s="436">
        <v>2534</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t="s">
        <v>118</v>
      </c>
      <c r="BO27" s="555"/>
      <c r="BP27" s="555"/>
      <c r="BQ27" s="555"/>
      <c r="BR27" s="555"/>
      <c r="BS27" s="555"/>
      <c r="BT27" s="555"/>
      <c r="BU27" s="556"/>
      <c r="BV27" s="554" t="s">
        <v>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4500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7004595</v>
      </c>
      <c r="BO28" s="349"/>
      <c r="BP28" s="349"/>
      <c r="BQ28" s="349"/>
      <c r="BR28" s="349"/>
      <c r="BS28" s="349"/>
      <c r="BT28" s="349"/>
      <c r="BU28" s="350"/>
      <c r="BV28" s="348">
        <v>6561819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20</v>
      </c>
      <c r="M29" s="437"/>
      <c r="N29" s="437"/>
      <c r="O29" s="437"/>
      <c r="P29" s="476"/>
      <c r="Q29" s="436">
        <v>4100</v>
      </c>
      <c r="R29" s="437"/>
      <c r="S29" s="437"/>
      <c r="T29" s="437"/>
      <c r="U29" s="437"/>
      <c r="V29" s="476"/>
      <c r="W29" s="532"/>
      <c r="X29" s="533"/>
      <c r="Y29" s="534"/>
      <c r="Z29" s="435" t="s">
        <v>166</v>
      </c>
      <c r="AA29" s="415"/>
      <c r="AB29" s="415"/>
      <c r="AC29" s="415"/>
      <c r="AD29" s="415"/>
      <c r="AE29" s="415"/>
      <c r="AF29" s="415"/>
      <c r="AG29" s="416"/>
      <c r="AH29" s="436">
        <v>358</v>
      </c>
      <c r="AI29" s="437"/>
      <c r="AJ29" s="437"/>
      <c r="AK29" s="437"/>
      <c r="AL29" s="476"/>
      <c r="AM29" s="436">
        <v>1079012</v>
      </c>
      <c r="AN29" s="437"/>
      <c r="AO29" s="437"/>
      <c r="AP29" s="437"/>
      <c r="AQ29" s="437"/>
      <c r="AR29" s="476"/>
      <c r="AS29" s="436">
        <v>3014</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33941</v>
      </c>
      <c r="BO29" s="386"/>
      <c r="BP29" s="386"/>
      <c r="BQ29" s="386"/>
      <c r="BR29" s="386"/>
      <c r="BS29" s="386"/>
      <c r="BT29" s="386"/>
      <c r="BU29" s="387"/>
      <c r="BV29" s="385">
        <v>33856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99.3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8074736</v>
      </c>
      <c r="BO30" s="555"/>
      <c r="BP30" s="555"/>
      <c r="BQ30" s="555"/>
      <c r="BR30" s="555"/>
      <c r="BS30" s="555"/>
      <c r="BT30" s="555"/>
      <c r="BU30" s="556"/>
      <c r="BV30" s="554">
        <v>7145441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IF('各会計、関係団体の財政状況及び健全化判断比率'!B36="","",'各会計、関係団体の財政状況及び健全化判断比率'!B36)</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17</v>
      </c>
      <c r="BX34" s="566"/>
      <c r="BY34" s="567" t="str">
        <f>IF('各会計、関係団体の財政状況及び健全化判断比率'!B68="","",'各会計、関係団体の財政状況及び健全化判断比率'!B68)</f>
        <v>大川広域行政組合（一般会計）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27</v>
      </c>
      <c r="CP34" s="566"/>
      <c r="CQ34" s="567" t="str">
        <f>IF('各会計、関係団体の財政状況及び健全化判断比率'!BS7="","",'各会計、関係団体の財政状況及び健全化判断比率'!BS7)</f>
        <v>さぬき市土地開発公社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共通商品券発行事業特別会計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IF('各会計、関係団体の財政状況及び健全化判断比率'!B35="","",'各会計、関係団体の財政状況及び健全化判断比率'!B35)</f>
        <v>病院事業会計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IF('各会計、関係団体の財政状況及び健全化判断比率'!B37="","",'各会計、関係団体の財政状況及び健全化判断比率'!B37)</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18</v>
      </c>
      <c r="BX35" s="566"/>
      <c r="BY35" s="567" t="str">
        <f>IF('各会計、関係団体の財政状況及び健全化判断比率'!B69="","",'各会計、関係団体の財政状況及び健全化判断比率'!B69)</f>
        <v>大川広域行政組合（介護サービス事業）</v>
      </c>
      <c r="BZ35" s="567"/>
      <c r="CA35" s="567"/>
      <c r="CB35" s="567"/>
      <c r="CC35" s="567"/>
      <c r="CD35" s="567"/>
      <c r="CE35" s="567"/>
      <c r="CF35" s="567"/>
      <c r="CG35" s="567"/>
      <c r="CH35" s="567"/>
      <c r="CI35" s="567"/>
      <c r="CJ35" s="567"/>
      <c r="CK35" s="567"/>
      <c r="CL35" s="567"/>
      <c r="CM35" s="567"/>
      <c r="CN35" s="165"/>
      <c r="CO35" s="566">
        <f t="shared" ref="CO35:CO43" si="3">IF(CQ35="","",CO34+1)</f>
        <v>28</v>
      </c>
      <c r="CP35" s="566"/>
      <c r="CQ35" s="567" t="str">
        <f>IF('各会計、関係団体の財政状況及び健全化判断比率'!BS8="","",'各会計、関係団体の財政状況及び健全化判断比率'!BS8)</f>
        <v>香川県東部流通センター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建設残土処分場事業特別会計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IF('各会計、関係団体の財政状況及び健全化判断比率'!B38="","",'各会計、関係団体の財政状況及び健全化判断比率'!B38)</f>
        <v>農業集落排水事業特別会計</v>
      </c>
      <c r="BH36" s="567"/>
      <c r="BI36" s="567"/>
      <c r="BJ36" s="567"/>
      <c r="BK36" s="567"/>
      <c r="BL36" s="567"/>
      <c r="BM36" s="567"/>
      <c r="BN36" s="567"/>
      <c r="BO36" s="567"/>
      <c r="BP36" s="567"/>
      <c r="BQ36" s="567"/>
      <c r="BR36" s="567"/>
      <c r="BS36" s="567"/>
      <c r="BT36" s="567"/>
      <c r="BU36" s="567"/>
      <c r="BV36" s="165"/>
      <c r="BW36" s="566">
        <f t="shared" si="2"/>
        <v>19</v>
      </c>
      <c r="BX36" s="566"/>
      <c r="BY36" s="567" t="str">
        <f>IF('各会計、関係団体の財政状況及び健全化判断比率'!B70="","",'各会計、関係団体の財政状況及び健全化判断比率'!B70)</f>
        <v>大川広域行政組合（ふるさと市町村圏基金）</v>
      </c>
      <c r="BZ36" s="567"/>
      <c r="CA36" s="567"/>
      <c r="CB36" s="567"/>
      <c r="CC36" s="567"/>
      <c r="CD36" s="567"/>
      <c r="CE36" s="567"/>
      <c r="CF36" s="567"/>
      <c r="CG36" s="567"/>
      <c r="CH36" s="567"/>
      <c r="CI36" s="567"/>
      <c r="CJ36" s="567"/>
      <c r="CK36" s="567"/>
      <c r="CL36" s="567"/>
      <c r="CM36" s="567"/>
      <c r="CN36" s="165"/>
      <c r="CO36" s="566">
        <f t="shared" si="3"/>
        <v>29</v>
      </c>
      <c r="CP36" s="566"/>
      <c r="CQ36" s="567" t="str">
        <f>IF('各会計、関係団体の財政状況及び健全化判断比率'!BS9="","",'各会計、関係団体の財政状況及び健全化判断比率'!BS9)</f>
        <v>さぬき市SA公社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IF('各会計、関係団体の財政状況及び健全化判断比率'!B39="","",'各会計、関係団体の財政状況及び健全化判断比率'!B39)</f>
        <v>漁業集落排水事業特別会計</v>
      </c>
      <c r="BH37" s="567"/>
      <c r="BI37" s="567"/>
      <c r="BJ37" s="567"/>
      <c r="BK37" s="567"/>
      <c r="BL37" s="567"/>
      <c r="BM37" s="567"/>
      <c r="BN37" s="567"/>
      <c r="BO37" s="567"/>
      <c r="BP37" s="567"/>
      <c r="BQ37" s="567"/>
      <c r="BR37" s="567"/>
      <c r="BS37" s="567"/>
      <c r="BT37" s="567"/>
      <c r="BU37" s="567"/>
      <c r="BV37" s="165"/>
      <c r="BW37" s="566">
        <f t="shared" si="2"/>
        <v>20</v>
      </c>
      <c r="BX37" s="566"/>
      <c r="BY37" s="567" t="str">
        <f>IF('各会計、関係団体の財政状況及び健全化判断比率'!B71="","",'各会計、関係団体の財政状況及び健全化判断比率'!B71)</f>
        <v>香川県東部清掃施設組合</v>
      </c>
      <c r="BZ37" s="567"/>
      <c r="CA37" s="567"/>
      <c r="CB37" s="567"/>
      <c r="CC37" s="567"/>
      <c r="CD37" s="567"/>
      <c r="CE37" s="567"/>
      <c r="CF37" s="567"/>
      <c r="CG37" s="567"/>
      <c r="CH37" s="567"/>
      <c r="CI37" s="567"/>
      <c r="CJ37" s="567"/>
      <c r="CK37" s="567"/>
      <c r="CL37" s="567"/>
      <c r="CM37" s="567"/>
      <c r="CN37" s="165"/>
      <c r="CO37" s="566">
        <f t="shared" si="3"/>
        <v>30</v>
      </c>
      <c r="CP37" s="566"/>
      <c r="CQ37" s="567" t="str">
        <f>IF('各会計、関係団体の財政状況及び健全化判断比率'!BS10="","",'各会計、関係団体の財政状況及び健全化判断比率'!BS10)</f>
        <v>エレキテル尾崎財団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多和診療所事業特別会計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16</v>
      </c>
      <c r="BF38" s="566"/>
      <c r="BG38" s="567" t="str">
        <f>IF('各会計、関係団体の財政状況及び健全化判断比率'!B40="","",'各会計、関係団体の財政状況及び健全化判断比率'!B40)</f>
        <v>観光事業特別会計</v>
      </c>
      <c r="BH38" s="567"/>
      <c r="BI38" s="567"/>
      <c r="BJ38" s="567"/>
      <c r="BK38" s="567"/>
      <c r="BL38" s="567"/>
      <c r="BM38" s="567"/>
      <c r="BN38" s="567"/>
      <c r="BO38" s="567"/>
      <c r="BP38" s="567"/>
      <c r="BQ38" s="567"/>
      <c r="BR38" s="567"/>
      <c r="BS38" s="567"/>
      <c r="BT38" s="567"/>
      <c r="BU38" s="567"/>
      <c r="BV38" s="165"/>
      <c r="BW38" s="566">
        <f t="shared" si="2"/>
        <v>21</v>
      </c>
      <c r="BX38" s="566"/>
      <c r="BY38" s="567" t="str">
        <f>IF('各会計、関係団体の財政状況及び健全化判断比率'!B72="","",'各会計、関係団体の財政状況及び健全化判断比率'!B72)</f>
        <v>三木・長尾葬斎組合</v>
      </c>
      <c r="BZ38" s="567"/>
      <c r="CA38" s="567"/>
      <c r="CB38" s="567"/>
      <c r="CC38" s="567"/>
      <c r="CD38" s="567"/>
      <c r="CE38" s="567"/>
      <c r="CF38" s="567"/>
      <c r="CG38" s="567"/>
      <c r="CH38" s="567"/>
      <c r="CI38" s="567"/>
      <c r="CJ38" s="567"/>
      <c r="CK38" s="567"/>
      <c r="CL38" s="567"/>
      <c r="CM38" s="567"/>
      <c r="CN38" s="165"/>
      <c r="CO38" s="566">
        <f t="shared" si="3"/>
        <v>31</v>
      </c>
      <c r="CP38" s="566"/>
      <c r="CQ38" s="567" t="str">
        <f>IF('各会計、関係団体の財政状況及び健全化判断比率'!BS11="","",'各会計、関係団体の財政状況及び健全化判断比率'!BS11)</f>
        <v>志度町体育振興会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9</v>
      </c>
      <c r="V39" s="566"/>
      <c r="W39" s="567" t="str">
        <f>IF('各会計、関係団体の財政状況及び健全化判断比率'!B33="","",'各会計、関係団体の財政状況及び健全化判断比率'!B33)</f>
        <v>津田診療所事業特別会計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22</v>
      </c>
      <c r="BX39" s="566"/>
      <c r="BY39" s="567" t="str">
        <f>IF('各会計、関係団体の財政状況及び健全化判断比率'!B73="","",'各会計、関係団体の財政状況及び健全化判断比率'!B73)</f>
        <v>さぬき市・三木町山林組合</v>
      </c>
      <c r="BZ39" s="567"/>
      <c r="CA39" s="567"/>
      <c r="CB39" s="567"/>
      <c r="CC39" s="567"/>
      <c r="CD39" s="567"/>
      <c r="CE39" s="567"/>
      <c r="CF39" s="567"/>
      <c r="CG39" s="567"/>
      <c r="CH39" s="567"/>
      <c r="CI39" s="567"/>
      <c r="CJ39" s="567"/>
      <c r="CK39" s="567"/>
      <c r="CL39" s="567"/>
      <c r="CM39" s="567"/>
      <c r="CN39" s="165"/>
      <c r="CO39" s="566">
        <f t="shared" si="3"/>
        <v>32</v>
      </c>
      <c r="CP39" s="566"/>
      <c r="CQ39" s="567" t="str">
        <f>IF('各会計、関係団体の財政状況及び健全化判断比率'!BS12="","",'各会計、関係団体の財政状況及び健全化判断比率'!BS12)</f>
        <v>さぬき市文化振興財団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23</v>
      </c>
      <c r="BX40" s="566"/>
      <c r="BY40" s="567" t="str">
        <f>IF('各会計、関係団体の財政状況及び健全化判断比率'!B74="","",'各会計、関係団体の財政状況及び健全化判断比率'!B74)</f>
        <v>東かがわ市外一市一町組合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24</v>
      </c>
      <c r="BX41" s="566"/>
      <c r="BY41" s="567" t="str">
        <f>IF('各会計、関係団体の財政状況及び健全化判断比率'!B75="","",'各会計、関係団体の財政状況及び健全化判断比率'!B75)</f>
        <v>香川県市町総合事務組合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25</v>
      </c>
      <c r="BX42" s="566"/>
      <c r="BY42" s="567" t="str">
        <f>IF('各会計、関係団体の財政状況及び健全化判断比率'!B76="","",'各会計、関係団体の財政状況及び健全化判断比率'!B76)</f>
        <v>香川県後期高齢者医療広域連合（一般会計）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26</v>
      </c>
      <c r="BX43" s="566"/>
      <c r="BY43" s="567" t="str">
        <f>IF('各会計、関係団体の財政状況及び健全化判断比率'!B77="","",'各会計、関係団体の財政状況及び健全化判断比率'!B77)</f>
        <v>香川県後期高齢者医療広域連合（後期高齢者医療事業）</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532</v>
      </c>
      <c r="D34" s="1151"/>
      <c r="E34" s="1152"/>
      <c r="F34" s="32" t="s">
        <v>533</v>
      </c>
      <c r="G34" s="33" t="s">
        <v>534</v>
      </c>
      <c r="H34" s="33" t="s">
        <v>535</v>
      </c>
      <c r="I34" s="33" t="s">
        <v>536</v>
      </c>
      <c r="J34" s="34" t="s">
        <v>537</v>
      </c>
      <c r="K34" s="22"/>
      <c r="L34" s="22"/>
      <c r="M34" s="22"/>
      <c r="N34" s="22"/>
      <c r="O34" s="22"/>
      <c r="P34" s="22"/>
    </row>
    <row r="35" spans="1:16" ht="39" customHeight="1">
      <c r="A35" s="22"/>
      <c r="B35" s="35"/>
      <c r="C35" s="1145" t="s">
        <v>538</v>
      </c>
      <c r="D35" s="1146"/>
      <c r="E35" s="1147"/>
      <c r="F35" s="36">
        <v>6.99</v>
      </c>
      <c r="G35" s="37">
        <v>8.51</v>
      </c>
      <c r="H35" s="37">
        <v>8.07</v>
      </c>
      <c r="I35" s="37">
        <v>8</v>
      </c>
      <c r="J35" s="38">
        <v>6.97</v>
      </c>
      <c r="K35" s="22"/>
      <c r="L35" s="22"/>
      <c r="M35" s="22"/>
      <c r="N35" s="22"/>
      <c r="O35" s="22"/>
      <c r="P35" s="22"/>
    </row>
    <row r="36" spans="1:16" ht="39" customHeight="1">
      <c r="A36" s="22"/>
      <c r="B36" s="35"/>
      <c r="C36" s="1145" t="s">
        <v>539</v>
      </c>
      <c r="D36" s="1146"/>
      <c r="E36" s="1147"/>
      <c r="F36" s="36">
        <v>5.46</v>
      </c>
      <c r="G36" s="37">
        <v>6</v>
      </c>
      <c r="H36" s="37">
        <v>5.37</v>
      </c>
      <c r="I36" s="37">
        <v>6.3</v>
      </c>
      <c r="J36" s="38">
        <v>6.78</v>
      </c>
      <c r="K36" s="22"/>
      <c r="L36" s="22"/>
      <c r="M36" s="22"/>
      <c r="N36" s="22"/>
      <c r="O36" s="22"/>
      <c r="P36" s="22"/>
    </row>
    <row r="37" spans="1:16" ht="39" customHeight="1">
      <c r="A37" s="22"/>
      <c r="B37" s="35"/>
      <c r="C37" s="1145" t="s">
        <v>540</v>
      </c>
      <c r="D37" s="1146"/>
      <c r="E37" s="1147"/>
      <c r="F37" s="36">
        <v>3.53</v>
      </c>
      <c r="G37" s="37">
        <v>3.79</v>
      </c>
      <c r="H37" s="37">
        <v>4.82</v>
      </c>
      <c r="I37" s="37">
        <v>5.34</v>
      </c>
      <c r="J37" s="38">
        <v>6.01</v>
      </c>
      <c r="K37" s="22"/>
      <c r="L37" s="22"/>
      <c r="M37" s="22"/>
      <c r="N37" s="22"/>
      <c r="O37" s="22"/>
      <c r="P37" s="22"/>
    </row>
    <row r="38" spans="1:16" ht="39" customHeight="1">
      <c r="A38" s="22"/>
      <c r="B38" s="35"/>
      <c r="C38" s="1145" t="s">
        <v>541</v>
      </c>
      <c r="D38" s="1146"/>
      <c r="E38" s="1147"/>
      <c r="F38" s="36">
        <v>0.84</v>
      </c>
      <c r="G38" s="37">
        <v>0.56999999999999995</v>
      </c>
      <c r="H38" s="37">
        <v>0.82</v>
      </c>
      <c r="I38" s="37">
        <v>0.67</v>
      </c>
      <c r="J38" s="38">
        <v>0.87</v>
      </c>
      <c r="K38" s="22"/>
      <c r="L38" s="22"/>
      <c r="M38" s="22"/>
      <c r="N38" s="22"/>
      <c r="O38" s="22"/>
      <c r="P38" s="22"/>
    </row>
    <row r="39" spans="1:16" ht="39" customHeight="1">
      <c r="A39" s="22"/>
      <c r="B39" s="35"/>
      <c r="C39" s="1145" t="s">
        <v>542</v>
      </c>
      <c r="D39" s="1146"/>
      <c r="E39" s="1147"/>
      <c r="F39" s="36">
        <v>0.14000000000000001</v>
      </c>
      <c r="G39" s="37">
        <v>0.38</v>
      </c>
      <c r="H39" s="37">
        <v>0.15</v>
      </c>
      <c r="I39" s="37">
        <v>0.36</v>
      </c>
      <c r="J39" s="38">
        <v>0.56000000000000005</v>
      </c>
      <c r="K39" s="22"/>
      <c r="L39" s="22"/>
      <c r="M39" s="22"/>
      <c r="N39" s="22"/>
      <c r="O39" s="22"/>
      <c r="P39" s="22"/>
    </row>
    <row r="40" spans="1:16" ht="39" customHeight="1">
      <c r="A40" s="22"/>
      <c r="B40" s="35"/>
      <c r="C40" s="1145" t="s">
        <v>543</v>
      </c>
      <c r="D40" s="1146"/>
      <c r="E40" s="1147"/>
      <c r="F40" s="36">
        <v>0.03</v>
      </c>
      <c r="G40" s="37">
        <v>0.33</v>
      </c>
      <c r="H40" s="37">
        <v>0.16</v>
      </c>
      <c r="I40" s="37">
        <v>0.17</v>
      </c>
      <c r="J40" s="38">
        <v>0.23</v>
      </c>
      <c r="K40" s="22"/>
      <c r="L40" s="22"/>
      <c r="M40" s="22"/>
      <c r="N40" s="22"/>
      <c r="O40" s="22"/>
      <c r="P40" s="22"/>
    </row>
    <row r="41" spans="1:16" ht="39" customHeight="1">
      <c r="A41" s="22"/>
      <c r="B41" s="35"/>
      <c r="C41" s="1145" t="s">
        <v>544</v>
      </c>
      <c r="D41" s="1146"/>
      <c r="E41" s="1147"/>
      <c r="F41" s="36">
        <v>0.01</v>
      </c>
      <c r="G41" s="37">
        <v>0.02</v>
      </c>
      <c r="H41" s="37">
        <v>0.02</v>
      </c>
      <c r="I41" s="37">
        <v>0.04</v>
      </c>
      <c r="J41" s="38">
        <v>7.0000000000000007E-2</v>
      </c>
      <c r="K41" s="22"/>
      <c r="L41" s="22"/>
      <c r="M41" s="22"/>
      <c r="N41" s="22"/>
      <c r="O41" s="22"/>
      <c r="P41" s="22"/>
    </row>
    <row r="42" spans="1:16" ht="39" customHeight="1">
      <c r="A42" s="22"/>
      <c r="B42" s="39"/>
      <c r="C42" s="1145" t="s">
        <v>545</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546</v>
      </c>
      <c r="D43" s="1149"/>
      <c r="E43" s="1150"/>
      <c r="F43" s="41">
        <v>0.04</v>
      </c>
      <c r="G43" s="42">
        <v>0.05</v>
      </c>
      <c r="H43" s="42">
        <v>0.22</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11</v>
      </c>
      <c r="C45" s="1162"/>
      <c r="D45" s="58"/>
      <c r="E45" s="1167" t="s">
        <v>12</v>
      </c>
      <c r="F45" s="1167"/>
      <c r="G45" s="1167"/>
      <c r="H45" s="1167"/>
      <c r="I45" s="1167"/>
      <c r="J45" s="1168"/>
      <c r="K45" s="59">
        <v>3801</v>
      </c>
      <c r="L45" s="60">
        <v>3804</v>
      </c>
      <c r="M45" s="60">
        <v>3602</v>
      </c>
      <c r="N45" s="60">
        <v>3626</v>
      </c>
      <c r="O45" s="61">
        <v>3363</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15</v>
      </c>
      <c r="F48" s="1155"/>
      <c r="G48" s="1155"/>
      <c r="H48" s="1155"/>
      <c r="I48" s="1155"/>
      <c r="J48" s="1156"/>
      <c r="K48" s="63">
        <v>1203</v>
      </c>
      <c r="L48" s="64">
        <v>1162</v>
      </c>
      <c r="M48" s="64">
        <v>1342</v>
      </c>
      <c r="N48" s="64">
        <v>1353</v>
      </c>
      <c r="O48" s="65">
        <v>1410</v>
      </c>
      <c r="P48" s="48"/>
      <c r="Q48" s="48"/>
      <c r="R48" s="48"/>
      <c r="S48" s="48"/>
      <c r="T48" s="48"/>
      <c r="U48" s="48"/>
    </row>
    <row r="49" spans="1:21" ht="30.75" customHeight="1">
      <c r="A49" s="48"/>
      <c r="B49" s="1163"/>
      <c r="C49" s="1164"/>
      <c r="D49" s="62"/>
      <c r="E49" s="1155" t="s">
        <v>16</v>
      </c>
      <c r="F49" s="1155"/>
      <c r="G49" s="1155"/>
      <c r="H49" s="1155"/>
      <c r="I49" s="1155"/>
      <c r="J49" s="1156"/>
      <c r="K49" s="63">
        <v>741</v>
      </c>
      <c r="L49" s="64">
        <v>365</v>
      </c>
      <c r="M49" s="64">
        <v>341</v>
      </c>
      <c r="N49" s="64">
        <v>265</v>
      </c>
      <c r="O49" s="65">
        <v>231</v>
      </c>
      <c r="P49" s="48"/>
      <c r="Q49" s="48"/>
      <c r="R49" s="48"/>
      <c r="S49" s="48"/>
      <c r="T49" s="48"/>
      <c r="U49" s="48"/>
    </row>
    <row r="50" spans="1:21" ht="30.75" customHeight="1">
      <c r="A50" s="48"/>
      <c r="B50" s="1163"/>
      <c r="C50" s="1164"/>
      <c r="D50" s="62"/>
      <c r="E50" s="1155" t="s">
        <v>17</v>
      </c>
      <c r="F50" s="1155"/>
      <c r="G50" s="1155"/>
      <c r="H50" s="1155"/>
      <c r="I50" s="1155"/>
      <c r="J50" s="1156"/>
      <c r="K50" s="63">
        <v>19</v>
      </c>
      <c r="L50" s="64">
        <v>17</v>
      </c>
      <c r="M50" s="64">
        <v>7</v>
      </c>
      <c r="N50" s="64">
        <v>5</v>
      </c>
      <c r="O50" s="65">
        <v>5</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3336</v>
      </c>
      <c r="L52" s="64">
        <v>3241</v>
      </c>
      <c r="M52" s="64">
        <v>3322</v>
      </c>
      <c r="N52" s="64">
        <v>3538</v>
      </c>
      <c r="O52" s="65">
        <v>3468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2428</v>
      </c>
      <c r="L53" s="69">
        <v>2107</v>
      </c>
      <c r="M53" s="69">
        <v>1970</v>
      </c>
      <c r="N53" s="69">
        <v>1711</v>
      </c>
      <c r="O53" s="70">
        <v>1541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69" t="s">
        <v>24</v>
      </c>
      <c r="C41" s="1170"/>
      <c r="D41" s="81"/>
      <c r="E41" s="1175" t="s">
        <v>25</v>
      </c>
      <c r="F41" s="1175"/>
      <c r="G41" s="1175"/>
      <c r="H41" s="1176"/>
      <c r="I41" s="82">
        <v>25677</v>
      </c>
      <c r="J41" s="83">
        <v>25575</v>
      </c>
      <c r="K41" s="83">
        <v>25758</v>
      </c>
      <c r="L41" s="83">
        <v>25232</v>
      </c>
      <c r="M41" s="84">
        <v>24367</v>
      </c>
    </row>
    <row r="42" spans="2:13" ht="27.75" customHeight="1">
      <c r="B42" s="1171"/>
      <c r="C42" s="1172"/>
      <c r="D42" s="85"/>
      <c r="E42" s="1177" t="s">
        <v>26</v>
      </c>
      <c r="F42" s="1177"/>
      <c r="G42" s="1177"/>
      <c r="H42" s="1178"/>
      <c r="I42" s="86">
        <v>2132</v>
      </c>
      <c r="J42" s="87">
        <v>2116</v>
      </c>
      <c r="K42" s="87">
        <v>798</v>
      </c>
      <c r="L42" s="87">
        <v>789</v>
      </c>
      <c r="M42" s="88">
        <v>700</v>
      </c>
    </row>
    <row r="43" spans="2:13" ht="27.75" customHeight="1">
      <c r="B43" s="1171"/>
      <c r="C43" s="1172"/>
      <c r="D43" s="85"/>
      <c r="E43" s="1177" t="s">
        <v>27</v>
      </c>
      <c r="F43" s="1177"/>
      <c r="G43" s="1177"/>
      <c r="H43" s="1178"/>
      <c r="I43" s="86">
        <v>15079</v>
      </c>
      <c r="J43" s="87">
        <v>14890</v>
      </c>
      <c r="K43" s="87">
        <v>14432</v>
      </c>
      <c r="L43" s="87">
        <v>13686</v>
      </c>
      <c r="M43" s="88">
        <v>12976</v>
      </c>
    </row>
    <row r="44" spans="2:13" ht="27.75" customHeight="1">
      <c r="B44" s="1171"/>
      <c r="C44" s="1172"/>
      <c r="D44" s="85"/>
      <c r="E44" s="1177" t="s">
        <v>28</v>
      </c>
      <c r="F44" s="1177"/>
      <c r="G44" s="1177"/>
      <c r="H44" s="1178"/>
      <c r="I44" s="86">
        <v>1412</v>
      </c>
      <c r="J44" s="87">
        <v>1080</v>
      </c>
      <c r="K44" s="87">
        <v>747</v>
      </c>
      <c r="L44" s="87">
        <v>584</v>
      </c>
      <c r="M44" s="88">
        <v>767</v>
      </c>
    </row>
    <row r="45" spans="2:13" ht="27.75" customHeight="1">
      <c r="B45" s="1171"/>
      <c r="C45" s="1172"/>
      <c r="D45" s="85"/>
      <c r="E45" s="1177" t="s">
        <v>29</v>
      </c>
      <c r="F45" s="1177"/>
      <c r="G45" s="1177"/>
      <c r="H45" s="1178"/>
      <c r="I45" s="86">
        <v>3485</v>
      </c>
      <c r="J45" s="87">
        <v>3252</v>
      </c>
      <c r="K45" s="87">
        <v>2948</v>
      </c>
      <c r="L45" s="87">
        <v>2638</v>
      </c>
      <c r="M45" s="88">
        <v>2543</v>
      </c>
    </row>
    <row r="46" spans="2:13" ht="27.75" customHeight="1">
      <c r="B46" s="1171"/>
      <c r="C46" s="1172"/>
      <c r="D46" s="85"/>
      <c r="E46" s="1177" t="s">
        <v>30</v>
      </c>
      <c r="F46" s="1177"/>
      <c r="G46" s="1177"/>
      <c r="H46" s="1178"/>
      <c r="I46" s="86">
        <v>21</v>
      </c>
      <c r="J46" s="87">
        <v>14</v>
      </c>
      <c r="K46" s="87">
        <v>0</v>
      </c>
      <c r="L46" s="87" t="s">
        <v>488</v>
      </c>
      <c r="M46" s="88" t="s">
        <v>488</v>
      </c>
    </row>
    <row r="47" spans="2:13" ht="27.75" customHeight="1">
      <c r="B47" s="1171"/>
      <c r="C47" s="1172"/>
      <c r="D47" s="85"/>
      <c r="E47" s="1177" t="s">
        <v>31</v>
      </c>
      <c r="F47" s="1177"/>
      <c r="G47" s="1177"/>
      <c r="H47" s="1178"/>
      <c r="I47" s="86" t="s">
        <v>488</v>
      </c>
      <c r="J47" s="87" t="s">
        <v>488</v>
      </c>
      <c r="K47" s="87" t="s">
        <v>488</v>
      </c>
      <c r="L47" s="87" t="s">
        <v>488</v>
      </c>
      <c r="M47" s="88" t="s">
        <v>488</v>
      </c>
    </row>
    <row r="48" spans="2:13" ht="27.75" customHeight="1">
      <c r="B48" s="1173"/>
      <c r="C48" s="1174"/>
      <c r="D48" s="85"/>
      <c r="E48" s="1177" t="s">
        <v>32</v>
      </c>
      <c r="F48" s="1177"/>
      <c r="G48" s="1177"/>
      <c r="H48" s="1178"/>
      <c r="I48" s="86" t="s">
        <v>488</v>
      </c>
      <c r="J48" s="87" t="s">
        <v>488</v>
      </c>
      <c r="K48" s="87" t="s">
        <v>488</v>
      </c>
      <c r="L48" s="87" t="s">
        <v>488</v>
      </c>
      <c r="M48" s="88" t="s">
        <v>488</v>
      </c>
    </row>
    <row r="49" spans="2:13" ht="27.75" customHeight="1">
      <c r="B49" s="1179" t="s">
        <v>33</v>
      </c>
      <c r="C49" s="1180"/>
      <c r="D49" s="89"/>
      <c r="E49" s="1177" t="s">
        <v>34</v>
      </c>
      <c r="F49" s="1177"/>
      <c r="G49" s="1177"/>
      <c r="H49" s="1178"/>
      <c r="I49" s="86">
        <v>9072</v>
      </c>
      <c r="J49" s="87">
        <v>10359</v>
      </c>
      <c r="K49" s="87">
        <v>11123</v>
      </c>
      <c r="L49" s="87">
        <v>12185</v>
      </c>
      <c r="M49" s="88">
        <v>12938</v>
      </c>
    </row>
    <row r="50" spans="2:13" ht="27.75" customHeight="1">
      <c r="B50" s="1171"/>
      <c r="C50" s="1172"/>
      <c r="D50" s="85"/>
      <c r="E50" s="1177" t="s">
        <v>35</v>
      </c>
      <c r="F50" s="1177"/>
      <c r="G50" s="1177"/>
      <c r="H50" s="1178"/>
      <c r="I50" s="86">
        <v>928</v>
      </c>
      <c r="J50" s="87">
        <v>831</v>
      </c>
      <c r="K50" s="87">
        <v>824</v>
      </c>
      <c r="L50" s="87">
        <v>750</v>
      </c>
      <c r="M50" s="88">
        <v>625</v>
      </c>
    </row>
    <row r="51" spans="2:13" ht="27.75" customHeight="1">
      <c r="B51" s="1173"/>
      <c r="C51" s="1174"/>
      <c r="D51" s="85"/>
      <c r="E51" s="1177" t="s">
        <v>36</v>
      </c>
      <c r="F51" s="1177"/>
      <c r="G51" s="1177"/>
      <c r="H51" s="1178"/>
      <c r="I51" s="86">
        <v>29950</v>
      </c>
      <c r="J51" s="87">
        <v>30742</v>
      </c>
      <c r="K51" s="87">
        <v>31414</v>
      </c>
      <c r="L51" s="87">
        <v>31381</v>
      </c>
      <c r="M51" s="88">
        <v>30965</v>
      </c>
    </row>
    <row r="52" spans="2:13" ht="27.75" customHeight="1" thickBot="1">
      <c r="B52" s="1181" t="s">
        <v>37</v>
      </c>
      <c r="C52" s="1182"/>
      <c r="D52" s="90"/>
      <c r="E52" s="1183" t="s">
        <v>38</v>
      </c>
      <c r="F52" s="1183"/>
      <c r="G52" s="1183"/>
      <c r="H52" s="1184"/>
      <c r="I52" s="91">
        <v>7856</v>
      </c>
      <c r="J52" s="92">
        <v>4995</v>
      </c>
      <c r="K52" s="92">
        <v>1323</v>
      </c>
      <c r="L52" s="92">
        <v>-1387</v>
      </c>
      <c r="M52" s="93">
        <v>-3176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54819</v>
      </c>
      <c r="E3" s="116"/>
      <c r="F3" s="117">
        <v>47569</v>
      </c>
      <c r="G3" s="118"/>
      <c r="H3" s="119"/>
    </row>
    <row r="4" spans="1:8">
      <c r="A4" s="120"/>
      <c r="B4" s="121"/>
      <c r="C4" s="122"/>
      <c r="D4" s="123">
        <v>33626</v>
      </c>
      <c r="E4" s="124"/>
      <c r="F4" s="125">
        <v>26255</v>
      </c>
      <c r="G4" s="126"/>
      <c r="H4" s="127"/>
    </row>
    <row r="5" spans="1:8">
      <c r="A5" s="108" t="s">
        <v>521</v>
      </c>
      <c r="B5" s="113"/>
      <c r="C5" s="114"/>
      <c r="D5" s="115">
        <v>72188</v>
      </c>
      <c r="E5" s="116"/>
      <c r="F5" s="117">
        <v>50880</v>
      </c>
      <c r="G5" s="118"/>
      <c r="H5" s="119"/>
    </row>
    <row r="6" spans="1:8">
      <c r="A6" s="120"/>
      <c r="B6" s="121"/>
      <c r="C6" s="122"/>
      <c r="D6" s="123">
        <v>39180</v>
      </c>
      <c r="E6" s="124"/>
      <c r="F6" s="125">
        <v>26879</v>
      </c>
      <c r="G6" s="126"/>
      <c r="H6" s="127"/>
    </row>
    <row r="7" spans="1:8">
      <c r="A7" s="108" t="s">
        <v>522</v>
      </c>
      <c r="B7" s="113"/>
      <c r="C7" s="114"/>
      <c r="D7" s="115">
        <v>99482</v>
      </c>
      <c r="E7" s="116"/>
      <c r="F7" s="117">
        <v>63956</v>
      </c>
      <c r="G7" s="118"/>
      <c r="H7" s="119"/>
    </row>
    <row r="8" spans="1:8">
      <c r="A8" s="120"/>
      <c r="B8" s="121"/>
      <c r="C8" s="122"/>
      <c r="D8" s="123">
        <v>77680</v>
      </c>
      <c r="E8" s="124"/>
      <c r="F8" s="125">
        <v>29239</v>
      </c>
      <c r="G8" s="126"/>
      <c r="H8" s="127"/>
    </row>
    <row r="9" spans="1:8">
      <c r="A9" s="108" t="s">
        <v>523</v>
      </c>
      <c r="B9" s="113"/>
      <c r="C9" s="114"/>
      <c r="D9" s="115">
        <v>69213</v>
      </c>
      <c r="E9" s="116"/>
      <c r="F9" s="117">
        <v>66255</v>
      </c>
      <c r="G9" s="118"/>
      <c r="H9" s="119"/>
    </row>
    <row r="10" spans="1:8">
      <c r="A10" s="120"/>
      <c r="B10" s="121"/>
      <c r="C10" s="122"/>
      <c r="D10" s="123">
        <v>40660</v>
      </c>
      <c r="E10" s="124"/>
      <c r="F10" s="125">
        <v>31822</v>
      </c>
      <c r="G10" s="126"/>
      <c r="H10" s="127"/>
    </row>
    <row r="11" spans="1:8">
      <c r="A11" s="108" t="s">
        <v>524</v>
      </c>
      <c r="B11" s="113"/>
      <c r="C11" s="114"/>
      <c r="D11" s="115">
        <v>33160</v>
      </c>
      <c r="E11" s="116"/>
      <c r="F11" s="117">
        <v>54227</v>
      </c>
      <c r="G11" s="118"/>
      <c r="H11" s="119"/>
    </row>
    <row r="12" spans="1:8">
      <c r="A12" s="120"/>
      <c r="B12" s="121"/>
      <c r="C12" s="128"/>
      <c r="D12" s="123">
        <v>24638</v>
      </c>
      <c r="E12" s="124"/>
      <c r="F12" s="125">
        <v>29694</v>
      </c>
      <c r="G12" s="126"/>
      <c r="H12" s="127"/>
    </row>
    <row r="13" spans="1:8">
      <c r="A13" s="108"/>
      <c r="B13" s="113"/>
      <c r="C13" s="129"/>
      <c r="D13" s="130">
        <v>65772</v>
      </c>
      <c r="E13" s="131"/>
      <c r="F13" s="132">
        <v>56577</v>
      </c>
      <c r="G13" s="133"/>
      <c r="H13" s="119"/>
    </row>
    <row r="14" spans="1:8">
      <c r="A14" s="120"/>
      <c r="B14" s="121"/>
      <c r="C14" s="122"/>
      <c r="D14" s="123">
        <v>43157</v>
      </c>
      <c r="E14" s="124"/>
      <c r="F14" s="125">
        <v>28778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2.62</v>
      </c>
      <c r="C19" s="134">
        <f>ROUND(VALUE(SUBSTITUTE(実質収支比率等に係る経年分析!G$48,"▲","-")),2)</f>
        <v>3.2</v>
      </c>
      <c r="D19" s="134">
        <f>ROUND(VALUE(SUBSTITUTE(実質収支比率等に係る経年分析!H$48,"▲","-")),2)</f>
        <v>4.08</v>
      </c>
      <c r="E19" s="134">
        <f>ROUND(VALUE(SUBSTITUTE(実質収支比率等に係る経年分析!I$48,"▲","-")),2)</f>
        <v>4.62</v>
      </c>
      <c r="F19" s="134">
        <f>ROUND(VALUE(SUBSTITUTE(実質収支比率等に係る経年分析!J$48,"▲","-")),2)</f>
        <v>5.83</v>
      </c>
    </row>
    <row r="20" spans="1:11">
      <c r="A20" s="134" t="s">
        <v>43</v>
      </c>
      <c r="B20" s="134">
        <f>ROUND(VALUE(SUBSTITUTE(実質収支比率等に係る経年分析!F$47,"▲","-")),2)</f>
        <v>23.86</v>
      </c>
      <c r="C20" s="134">
        <f>ROUND(VALUE(SUBSTITUTE(実質収支比率等に係る経年分析!G$47,"▲","-")),2)</f>
        <v>29.99</v>
      </c>
      <c r="D20" s="134">
        <f>ROUND(VALUE(SUBSTITUTE(実質収支比率等に係る経年分析!H$47,"▲","-")),2)</f>
        <v>32.479999999999997</v>
      </c>
      <c r="E20" s="134">
        <f>ROUND(VALUE(SUBSTITUTE(実質収支比率等に係る経年分析!I$47,"▲","-")),2)</f>
        <v>40.81</v>
      </c>
      <c r="F20" s="134">
        <f>ROUND(VALUE(SUBSTITUTE(実質収支比率等に係る経年分析!J$47,"▲","-")),2)</f>
        <v>44.09</v>
      </c>
    </row>
    <row r="21" spans="1:11">
      <c r="A21" s="134" t="s">
        <v>44</v>
      </c>
      <c r="B21" s="134">
        <f>IF(ISNUMBER(VALUE(SUBSTITUTE(実質収支比率等に係る経年分析!F$49,"▲","-"))),ROUND(VALUE(SUBSTITUTE(実質収支比率等に係る経年分析!F$49,"▲","-")),2),NA())</f>
        <v>1.67</v>
      </c>
      <c r="C21" s="134">
        <f>IF(ISNUMBER(VALUE(SUBSTITUTE(実質収支比率等に係る経年分析!G$49,"▲","-"))),ROUND(VALUE(SUBSTITUTE(実質収支比率等に係る経年分析!G$49,"▲","-")),2),NA())</f>
        <v>6.15</v>
      </c>
      <c r="D21" s="134">
        <f>IF(ISNUMBER(VALUE(SUBSTITUTE(実質収支比率等に係る経年分析!H$49,"▲","-"))),ROUND(VALUE(SUBSTITUTE(実質収支比率等に係る経年分析!H$49,"▲","-")),2),NA())</f>
        <v>5.04</v>
      </c>
      <c r="E21" s="134">
        <f>IF(ISNUMBER(VALUE(SUBSTITUTE(実質収支比率等に係る経年分析!I$49,"▲","-"))),ROUND(VALUE(SUBSTITUTE(実質収支比率等に係る経年分析!I$49,"▲","-")),2),NA())</f>
        <v>8.68</v>
      </c>
      <c r="F21" s="134">
        <f>IF(ISNUMBER(VALUE(SUBSTITUTE(実質収支比率等に係る経年分析!J$49,"▲","-"))),ROUND(VALUE(SUBSTITUTE(実質収支比率等に係る経年分析!J$49,"▲","-")),2),NA())</f>
        <v>3.99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共通商品券発行事業特別会計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0.56000000000000005</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0.56999999999999995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0.87</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6.01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6.78</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6.97</v>
      </c>
    </row>
    <row r="36" spans="1:16">
      <c r="A36" s="135" t="str">
        <f>IF(連結実質赤字比率に係る赤字・黒字の構成分析!C$34="",NA(),連結実質赤字比率に係る赤字・黒字の構成分析!C$34)</f>
        <v>建設残土処分場事業特別会計</v>
      </c>
      <c r="B36" s="135">
        <f>IF(ROUND(VALUE(SUBSTITUTE(連結実質赤字比率に係る赤字・黒字の構成分析!F$34,"▲", "-")), 2) &lt; 0, ABS(ROUND(VALUE(SUBSTITUTE(連結実質赤字比率に係る赤字・黒字の構成分析!F$34,"▲", "-")), 2)), NA())</f>
        <v>0.94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0.92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0.91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0.89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3336</v>
      </c>
      <c r="E42" s="136"/>
      <c r="F42" s="136"/>
      <c r="G42" s="136">
        <f>'実質公債費比率（分子）の構造'!L$52</f>
        <v>3241</v>
      </c>
      <c r="H42" s="136"/>
      <c r="I42" s="136"/>
      <c r="J42" s="136">
        <f>'実質公債費比率（分子）の構造'!M$52</f>
        <v>3322</v>
      </c>
      <c r="K42" s="136"/>
      <c r="L42" s="136"/>
      <c r="M42" s="136">
        <f>'実質公債費比率（分子）の構造'!N$52</f>
        <v>3538</v>
      </c>
      <c r="N42" s="136"/>
      <c r="O42" s="136"/>
      <c r="P42" s="136">
        <f>'実質公債費比率（分子）の構造'!O$52</f>
        <v>3468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19</v>
      </c>
      <c r="C44" s="136"/>
      <c r="D44" s="136"/>
      <c r="E44" s="136">
        <f>'実質公債費比率（分子）の構造'!L$50</f>
        <v>17</v>
      </c>
      <c r="F44" s="136"/>
      <c r="G44" s="136"/>
      <c r="H44" s="136">
        <f>'実質公債費比率（分子）の構造'!M$50</f>
        <v>7</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741</v>
      </c>
      <c r="C45" s="136"/>
      <c r="D45" s="136"/>
      <c r="E45" s="136">
        <f>'実質公債費比率（分子）の構造'!L$49</f>
        <v>365</v>
      </c>
      <c r="F45" s="136"/>
      <c r="G45" s="136"/>
      <c r="H45" s="136">
        <f>'実質公債費比率（分子）の構造'!M$49</f>
        <v>341</v>
      </c>
      <c r="I45" s="136"/>
      <c r="J45" s="136"/>
      <c r="K45" s="136">
        <f>'実質公債費比率（分子）の構造'!N$49</f>
        <v>265</v>
      </c>
      <c r="L45" s="136"/>
      <c r="M45" s="136"/>
      <c r="N45" s="136">
        <f>'実質公債費比率（分子）の構造'!O$49</f>
        <v>231</v>
      </c>
      <c r="O45" s="136"/>
      <c r="P45" s="136"/>
    </row>
    <row r="46" spans="1:16">
      <c r="A46" s="136" t="s">
        <v>55</v>
      </c>
      <c r="B46" s="136">
        <f>'実質公債費比率（分子）の構造'!K$48</f>
        <v>1203</v>
      </c>
      <c r="C46" s="136"/>
      <c r="D46" s="136"/>
      <c r="E46" s="136">
        <f>'実質公債費比率（分子）の構造'!L$48</f>
        <v>1162</v>
      </c>
      <c r="F46" s="136"/>
      <c r="G46" s="136"/>
      <c r="H46" s="136">
        <f>'実質公債費比率（分子）の構造'!M$48</f>
        <v>1342</v>
      </c>
      <c r="I46" s="136"/>
      <c r="J46" s="136"/>
      <c r="K46" s="136">
        <f>'実質公債費比率（分子）の構造'!N$48</f>
        <v>1353</v>
      </c>
      <c r="L46" s="136"/>
      <c r="M46" s="136"/>
      <c r="N46" s="136">
        <f>'実質公債費比率（分子）の構造'!O$48</f>
        <v>1410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3801</v>
      </c>
      <c r="C49" s="136"/>
      <c r="D49" s="136"/>
      <c r="E49" s="136">
        <f>'実質公債費比率（分子）の構造'!L$45</f>
        <v>3804</v>
      </c>
      <c r="F49" s="136"/>
      <c r="G49" s="136"/>
      <c r="H49" s="136">
        <f>'実質公債費比率（分子）の構造'!M$45</f>
        <v>3602</v>
      </c>
      <c r="I49" s="136"/>
      <c r="J49" s="136"/>
      <c r="K49" s="136">
        <f>'実質公債費比率（分子）の構造'!N$45</f>
        <v>3626</v>
      </c>
      <c r="L49" s="136"/>
      <c r="M49" s="136"/>
      <c r="N49" s="136">
        <f>'実質公債費比率（分子）の構造'!O$45</f>
        <v>3363</v>
      </c>
      <c r="O49" s="136"/>
      <c r="P49" s="136"/>
    </row>
    <row r="50" spans="1:16">
      <c r="A50" s="136" t="s">
        <v>59</v>
      </c>
      <c r="B50" s="136" t="e">
        <f>NA()</f>
        <v>#N/A</v>
      </c>
      <c r="C50" s="136">
        <f>IF(ISNUMBER('実質公債費比率（分子）の構造'!K$53),'実質公債費比率（分子）の構造'!K$53,NA())</f>
        <v>2428</v>
      </c>
      <c r="D50" s="136" t="e">
        <f>NA()</f>
        <v>#N/A</v>
      </c>
      <c r="E50" s="136" t="e">
        <f>NA()</f>
        <v>#N/A</v>
      </c>
      <c r="F50" s="136">
        <f>IF(ISNUMBER('実質公債費比率（分子）の構造'!L$53),'実質公債費比率（分子）の構造'!L$53,NA())</f>
        <v>2107</v>
      </c>
      <c r="G50" s="136" t="e">
        <f>NA()</f>
        <v>#N/A</v>
      </c>
      <c r="H50" s="136" t="e">
        <f>NA()</f>
        <v>#N/A</v>
      </c>
      <c r="I50" s="136">
        <f>IF(ISNUMBER('実質公債費比率（分子）の構造'!M$53),'実質公債費比率（分子）の構造'!M$53,NA())</f>
        <v>1970</v>
      </c>
      <c r="J50" s="136" t="e">
        <f>NA()</f>
        <v>#N/A</v>
      </c>
      <c r="K50" s="136" t="e">
        <f>NA()</f>
        <v>#N/A</v>
      </c>
      <c r="L50" s="136">
        <f>IF(ISNUMBER('実質公債費比率（分子）の構造'!N$53),'実質公債費比率（分子）の構造'!N$53,NA())</f>
        <v>1711</v>
      </c>
      <c r="M50" s="136" t="e">
        <f>NA()</f>
        <v>#N/A</v>
      </c>
      <c r="N50" s="136" t="e">
        <f>NA()</f>
        <v>#N/A</v>
      </c>
      <c r="O50" s="136">
        <f>IF(ISNUMBER('実質公債費比率（分子）の構造'!O$53),'実質公債費比率（分子）の構造'!O$53,NA())</f>
        <v>1541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29950</v>
      </c>
      <c r="E56" s="135"/>
      <c r="F56" s="135"/>
      <c r="G56" s="135">
        <f>'将来負担比率（分子）の構造'!J$51</f>
        <v>30742</v>
      </c>
      <c r="H56" s="135"/>
      <c r="I56" s="135"/>
      <c r="J56" s="135">
        <f>'将来負担比率（分子）の構造'!K$51</f>
        <v>31414</v>
      </c>
      <c r="K56" s="135"/>
      <c r="L56" s="135"/>
      <c r="M56" s="135">
        <f>'将来負担比率（分子）の構造'!L$51</f>
        <v>31381</v>
      </c>
      <c r="N56" s="135"/>
      <c r="O56" s="135"/>
      <c r="P56" s="135">
        <f>'将来負担比率（分子）の構造'!M$51</f>
        <v>30965</v>
      </c>
    </row>
    <row r="57" spans="1:16">
      <c r="A57" s="135" t="s">
        <v>35</v>
      </c>
      <c r="B57" s="135"/>
      <c r="C57" s="135"/>
      <c r="D57" s="135">
        <f>'将来負担比率（分子）の構造'!I$50</f>
        <v>928</v>
      </c>
      <c r="E57" s="135"/>
      <c r="F57" s="135"/>
      <c r="G57" s="135">
        <f>'将来負担比率（分子）の構造'!J$50</f>
        <v>831</v>
      </c>
      <c r="H57" s="135"/>
      <c r="I57" s="135"/>
      <c r="J57" s="135">
        <f>'将来負担比率（分子）の構造'!K$50</f>
        <v>824</v>
      </c>
      <c r="K57" s="135"/>
      <c r="L57" s="135"/>
      <c r="M57" s="135">
        <f>'将来負担比率（分子）の構造'!L$50</f>
        <v>750</v>
      </c>
      <c r="N57" s="135"/>
      <c r="O57" s="135"/>
      <c r="P57" s="135">
        <f>'将来負担比率（分子）の構造'!M$50</f>
        <v>625</v>
      </c>
    </row>
    <row r="58" spans="1:16">
      <c r="A58" s="135" t="s">
        <v>34</v>
      </c>
      <c r="B58" s="135"/>
      <c r="C58" s="135"/>
      <c r="D58" s="135">
        <f>'将来負担比率（分子）の構造'!I$49</f>
        <v>9072</v>
      </c>
      <c r="E58" s="135"/>
      <c r="F58" s="135"/>
      <c r="G58" s="135">
        <f>'将来負担比率（分子）の構造'!J$49</f>
        <v>10359</v>
      </c>
      <c r="H58" s="135"/>
      <c r="I58" s="135"/>
      <c r="J58" s="135">
        <f>'将来負担比率（分子）の構造'!K$49</f>
        <v>11123</v>
      </c>
      <c r="K58" s="135"/>
      <c r="L58" s="135"/>
      <c r="M58" s="135">
        <f>'将来負担比率（分子）の構造'!L$49</f>
        <v>12185</v>
      </c>
      <c r="N58" s="135"/>
      <c r="O58" s="135"/>
      <c r="P58" s="135">
        <f>'将来負担比率（分子）の構造'!M$49</f>
        <v>12938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21</v>
      </c>
      <c r="C61" s="135"/>
      <c r="D61" s="135"/>
      <c r="E61" s="135">
        <f>'将来負担比率（分子）の構造'!J$46</f>
        <v>14</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3485</v>
      </c>
      <c r="C62" s="135"/>
      <c r="D62" s="135"/>
      <c r="E62" s="135">
        <f>'将来負担比率（分子）の構造'!J$45</f>
        <v>3252</v>
      </c>
      <c r="F62" s="135"/>
      <c r="G62" s="135"/>
      <c r="H62" s="135">
        <f>'将来負担比率（分子）の構造'!K$45</f>
        <v>2948</v>
      </c>
      <c r="I62" s="135"/>
      <c r="J62" s="135"/>
      <c r="K62" s="135">
        <f>'将来負担比率（分子）の構造'!L$45</f>
        <v>2638</v>
      </c>
      <c r="L62" s="135"/>
      <c r="M62" s="135"/>
      <c r="N62" s="135">
        <f>'将来負担比率（分子）の構造'!M$45</f>
        <v>2543</v>
      </c>
      <c r="O62" s="135"/>
      <c r="P62" s="135"/>
    </row>
    <row r="63" spans="1:16">
      <c r="A63" s="135" t="s">
        <v>28</v>
      </c>
      <c r="B63" s="135">
        <f>'将来負担比率（分子）の構造'!I$44</f>
        <v>1412</v>
      </c>
      <c r="C63" s="135"/>
      <c r="D63" s="135"/>
      <c r="E63" s="135">
        <f>'将来負担比率（分子）の構造'!J$44</f>
        <v>1080</v>
      </c>
      <c r="F63" s="135"/>
      <c r="G63" s="135"/>
      <c r="H63" s="135">
        <f>'将来負担比率（分子）の構造'!K$44</f>
        <v>747</v>
      </c>
      <c r="I63" s="135"/>
      <c r="J63" s="135"/>
      <c r="K63" s="135">
        <f>'将来負担比率（分子）の構造'!L$44</f>
        <v>584</v>
      </c>
      <c r="L63" s="135"/>
      <c r="M63" s="135"/>
      <c r="N63" s="135">
        <f>'将来負担比率（分子）の構造'!M$44</f>
        <v>767</v>
      </c>
      <c r="O63" s="135"/>
      <c r="P63" s="135"/>
    </row>
    <row r="64" spans="1:16">
      <c r="A64" s="135" t="s">
        <v>27</v>
      </c>
      <c r="B64" s="135">
        <f>'将来負担比率（分子）の構造'!I$43</f>
        <v>15079</v>
      </c>
      <c r="C64" s="135"/>
      <c r="D64" s="135"/>
      <c r="E64" s="135">
        <f>'将来負担比率（分子）の構造'!J$43</f>
        <v>14890</v>
      </c>
      <c r="F64" s="135"/>
      <c r="G64" s="135"/>
      <c r="H64" s="135">
        <f>'将来負担比率（分子）の構造'!K$43</f>
        <v>14432</v>
      </c>
      <c r="I64" s="135"/>
      <c r="J64" s="135"/>
      <c r="K64" s="135">
        <f>'将来負担比率（分子）の構造'!L$43</f>
        <v>13686</v>
      </c>
      <c r="L64" s="135"/>
      <c r="M64" s="135"/>
      <c r="N64" s="135">
        <f>'将来負担比率（分子）の構造'!M$43</f>
        <v>12976</v>
      </c>
      <c r="O64" s="135"/>
      <c r="P64" s="135"/>
    </row>
    <row r="65" spans="1:16">
      <c r="A65" s="135" t="s">
        <v>26</v>
      </c>
      <c r="B65" s="135">
        <f>'将来負担比率（分子）の構造'!I$42</f>
        <v>2132</v>
      </c>
      <c r="C65" s="135"/>
      <c r="D65" s="135"/>
      <c r="E65" s="135">
        <f>'将来負担比率（分子）の構造'!J$42</f>
        <v>2116</v>
      </c>
      <c r="F65" s="135"/>
      <c r="G65" s="135"/>
      <c r="H65" s="135">
        <f>'将来負担比率（分子）の構造'!K$42</f>
        <v>798</v>
      </c>
      <c r="I65" s="135"/>
      <c r="J65" s="135"/>
      <c r="K65" s="135">
        <f>'将来負担比率（分子）の構造'!L$42</f>
        <v>789</v>
      </c>
      <c r="L65" s="135"/>
      <c r="M65" s="135"/>
      <c r="N65" s="135">
        <f>'将来負担比率（分子）の構造'!M$42</f>
        <v>700</v>
      </c>
      <c r="O65" s="135"/>
      <c r="P65" s="135"/>
    </row>
    <row r="66" spans="1:16">
      <c r="A66" s="135" t="s">
        <v>25</v>
      </c>
      <c r="B66" s="135">
        <f>'将来負担比率（分子）の構造'!I$41</f>
        <v>25677</v>
      </c>
      <c r="C66" s="135"/>
      <c r="D66" s="135"/>
      <c r="E66" s="135">
        <f>'将来負担比率（分子）の構造'!J$41</f>
        <v>25575</v>
      </c>
      <c r="F66" s="135"/>
      <c r="G66" s="135"/>
      <c r="H66" s="135">
        <f>'将来負担比率（分子）の構造'!K$41</f>
        <v>25758</v>
      </c>
      <c r="I66" s="135"/>
      <c r="J66" s="135"/>
      <c r="K66" s="135">
        <f>'将来負担比率（分子）の構造'!L$41</f>
        <v>25232</v>
      </c>
      <c r="L66" s="135"/>
      <c r="M66" s="135"/>
      <c r="N66" s="135">
        <f>'将来負担比率（分子）の構造'!M$41</f>
        <v>24367</v>
      </c>
      <c r="O66" s="135"/>
      <c r="P66" s="135"/>
    </row>
    <row r="67" spans="1:16">
      <c r="A67" s="135" t="s">
        <v>63</v>
      </c>
      <c r="B67" s="135" t="e">
        <f>NA()</f>
        <v>#N/A</v>
      </c>
      <c r="C67" s="135">
        <f>IF(ISNUMBER('将来負担比率（分子）の構造'!I$52), IF('将来負担比率（分子）の構造'!I$52 &lt; 0, 0, '将来負担比率（分子）の構造'!I$52), NA())</f>
        <v>7856</v>
      </c>
      <c r="D67" s="135" t="e">
        <f>NA()</f>
        <v>#N/A</v>
      </c>
      <c r="E67" s="135" t="e">
        <f>NA()</f>
        <v>#N/A</v>
      </c>
      <c r="F67" s="135">
        <f>IF(ISNUMBER('将来負担比率（分子）の構造'!J$52), IF('将来負担比率（分子）の構造'!J$52 &lt; 0, 0, '将来負担比率（分子）の構造'!J$52), NA())</f>
        <v>4995</v>
      </c>
      <c r="G67" s="135" t="e">
        <f>NA()</f>
        <v>#N/A</v>
      </c>
      <c r="H67" s="135" t="e">
        <f>NA()</f>
        <v>#N/A</v>
      </c>
      <c r="I67" s="135">
        <f>IF(ISNUMBER('将来負担比率（分子）の構造'!K$52), IF('将来負担比率（分子）の構造'!K$52 &lt; 0, 0, '将来負担比率（分子）の構造'!K$52), NA())</f>
        <v>1323</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5700109</v>
      </c>
      <c r="S5" s="583"/>
      <c r="T5" s="583"/>
      <c r="U5" s="583"/>
      <c r="V5" s="583"/>
      <c r="W5" s="583"/>
      <c r="X5" s="583"/>
      <c r="Y5" s="584"/>
      <c r="Z5" s="585">
        <v>21.8</v>
      </c>
      <c r="AA5" s="585"/>
      <c r="AB5" s="585"/>
      <c r="AC5" s="585"/>
      <c r="AD5" s="586">
        <v>5700109</v>
      </c>
      <c r="AE5" s="586"/>
      <c r="AF5" s="586"/>
      <c r="AG5" s="586"/>
      <c r="AH5" s="586"/>
      <c r="AI5" s="586"/>
      <c r="AJ5" s="586"/>
      <c r="AK5" s="586"/>
      <c r="AL5" s="587">
        <v>37.200000000000003</v>
      </c>
      <c r="AM5" s="588"/>
      <c r="AN5" s="588"/>
      <c r="AO5" s="589"/>
      <c r="AP5" s="579" t="s">
        <v>205</v>
      </c>
      <c r="AQ5" s="580"/>
      <c r="AR5" s="580"/>
      <c r="AS5" s="580"/>
      <c r="AT5" s="580"/>
      <c r="AU5" s="580"/>
      <c r="AV5" s="580"/>
      <c r="AW5" s="580"/>
      <c r="AX5" s="580"/>
      <c r="AY5" s="580"/>
      <c r="AZ5" s="580"/>
      <c r="BA5" s="580"/>
      <c r="BB5" s="580"/>
      <c r="BC5" s="580"/>
      <c r="BD5" s="580"/>
      <c r="BE5" s="580"/>
      <c r="BF5" s="581"/>
      <c r="BG5" s="593">
        <v>5700109</v>
      </c>
      <c r="BH5" s="594"/>
      <c r="BI5" s="594"/>
      <c r="BJ5" s="594"/>
      <c r="BK5" s="594"/>
      <c r="BL5" s="594"/>
      <c r="BM5" s="594"/>
      <c r="BN5" s="595"/>
      <c r="BO5" s="596">
        <v>100</v>
      </c>
      <c r="BP5" s="596"/>
      <c r="BQ5" s="596"/>
      <c r="BR5" s="596"/>
      <c r="BS5" s="597">
        <v>151211</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222834</v>
      </c>
      <c r="S6" s="594"/>
      <c r="T6" s="594"/>
      <c r="U6" s="594"/>
      <c r="V6" s="594"/>
      <c r="W6" s="594"/>
      <c r="X6" s="594"/>
      <c r="Y6" s="595"/>
      <c r="Z6" s="596">
        <v>0.9</v>
      </c>
      <c r="AA6" s="596"/>
      <c r="AB6" s="596"/>
      <c r="AC6" s="596"/>
      <c r="AD6" s="597">
        <v>222834</v>
      </c>
      <c r="AE6" s="597"/>
      <c r="AF6" s="597"/>
      <c r="AG6" s="597"/>
      <c r="AH6" s="597"/>
      <c r="AI6" s="597"/>
      <c r="AJ6" s="597"/>
      <c r="AK6" s="597"/>
      <c r="AL6" s="598">
        <v>1.5</v>
      </c>
      <c r="AM6" s="599"/>
      <c r="AN6" s="599"/>
      <c r="AO6" s="600"/>
      <c r="AP6" s="590" t="s">
        <v>210</v>
      </c>
      <c r="AQ6" s="591"/>
      <c r="AR6" s="591"/>
      <c r="AS6" s="591"/>
      <c r="AT6" s="591"/>
      <c r="AU6" s="591"/>
      <c r="AV6" s="591"/>
      <c r="AW6" s="591"/>
      <c r="AX6" s="591"/>
      <c r="AY6" s="591"/>
      <c r="AZ6" s="591"/>
      <c r="BA6" s="591"/>
      <c r="BB6" s="591"/>
      <c r="BC6" s="591"/>
      <c r="BD6" s="591"/>
      <c r="BE6" s="591"/>
      <c r="BF6" s="592"/>
      <c r="BG6" s="593">
        <v>5700109</v>
      </c>
      <c r="BH6" s="594"/>
      <c r="BI6" s="594"/>
      <c r="BJ6" s="594"/>
      <c r="BK6" s="594"/>
      <c r="BL6" s="594"/>
      <c r="BM6" s="594"/>
      <c r="BN6" s="595"/>
      <c r="BO6" s="596">
        <v>100</v>
      </c>
      <c r="BP6" s="596"/>
      <c r="BQ6" s="596"/>
      <c r="BR6" s="596"/>
      <c r="BS6" s="597">
        <v>151211</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259902</v>
      </c>
      <c r="CS6" s="594"/>
      <c r="CT6" s="594"/>
      <c r="CU6" s="594"/>
      <c r="CV6" s="594"/>
      <c r="CW6" s="594"/>
      <c r="CX6" s="594"/>
      <c r="CY6" s="595"/>
      <c r="CZ6" s="596">
        <v>1</v>
      </c>
      <c r="DA6" s="596"/>
      <c r="DB6" s="596"/>
      <c r="DC6" s="596"/>
      <c r="DD6" s="602" t="s">
        <v>212</v>
      </c>
      <c r="DE6" s="594"/>
      <c r="DF6" s="594"/>
      <c r="DG6" s="594"/>
      <c r="DH6" s="594"/>
      <c r="DI6" s="594"/>
      <c r="DJ6" s="594"/>
      <c r="DK6" s="594"/>
      <c r="DL6" s="594"/>
      <c r="DM6" s="594"/>
      <c r="DN6" s="594"/>
      <c r="DO6" s="594"/>
      <c r="DP6" s="595"/>
      <c r="DQ6" s="602">
        <v>259902</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15589</v>
      </c>
      <c r="S7" s="594"/>
      <c r="T7" s="594"/>
      <c r="U7" s="594"/>
      <c r="V7" s="594"/>
      <c r="W7" s="594"/>
      <c r="X7" s="594"/>
      <c r="Y7" s="595"/>
      <c r="Z7" s="596">
        <v>0.1</v>
      </c>
      <c r="AA7" s="596"/>
      <c r="AB7" s="596"/>
      <c r="AC7" s="596"/>
      <c r="AD7" s="597">
        <v>15589</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2845900</v>
      </c>
      <c r="BH7" s="594"/>
      <c r="BI7" s="594"/>
      <c r="BJ7" s="594"/>
      <c r="BK7" s="594"/>
      <c r="BL7" s="594"/>
      <c r="BM7" s="594"/>
      <c r="BN7" s="595"/>
      <c r="BO7" s="596">
        <v>49.9</v>
      </c>
      <c r="BP7" s="596"/>
      <c r="BQ7" s="596"/>
      <c r="BR7" s="596"/>
      <c r="BS7" s="597">
        <v>151211</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3502964</v>
      </c>
      <c r="CS7" s="594"/>
      <c r="CT7" s="594"/>
      <c r="CU7" s="594"/>
      <c r="CV7" s="594"/>
      <c r="CW7" s="594"/>
      <c r="CX7" s="594"/>
      <c r="CY7" s="595"/>
      <c r="CZ7" s="596">
        <v>14</v>
      </c>
      <c r="DA7" s="596"/>
      <c r="DB7" s="596"/>
      <c r="DC7" s="596"/>
      <c r="DD7" s="602">
        <v>531484</v>
      </c>
      <c r="DE7" s="594"/>
      <c r="DF7" s="594"/>
      <c r="DG7" s="594"/>
      <c r="DH7" s="594"/>
      <c r="DI7" s="594"/>
      <c r="DJ7" s="594"/>
      <c r="DK7" s="594"/>
      <c r="DL7" s="594"/>
      <c r="DM7" s="594"/>
      <c r="DN7" s="594"/>
      <c r="DO7" s="594"/>
      <c r="DP7" s="595"/>
      <c r="DQ7" s="602">
        <v>2206192</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41405</v>
      </c>
      <c r="S8" s="594"/>
      <c r="T8" s="594"/>
      <c r="U8" s="594"/>
      <c r="V8" s="594"/>
      <c r="W8" s="594"/>
      <c r="X8" s="594"/>
      <c r="Y8" s="595"/>
      <c r="Z8" s="596">
        <v>0.2</v>
      </c>
      <c r="AA8" s="596"/>
      <c r="AB8" s="596"/>
      <c r="AC8" s="596"/>
      <c r="AD8" s="597">
        <v>41405</v>
      </c>
      <c r="AE8" s="597"/>
      <c r="AF8" s="597"/>
      <c r="AG8" s="597"/>
      <c r="AH8" s="597"/>
      <c r="AI8" s="597"/>
      <c r="AJ8" s="597"/>
      <c r="AK8" s="597"/>
      <c r="AL8" s="598">
        <v>0.3</v>
      </c>
      <c r="AM8" s="599"/>
      <c r="AN8" s="599"/>
      <c r="AO8" s="600"/>
      <c r="AP8" s="590" t="s">
        <v>217</v>
      </c>
      <c r="AQ8" s="591"/>
      <c r="AR8" s="591"/>
      <c r="AS8" s="591"/>
      <c r="AT8" s="591"/>
      <c r="AU8" s="591"/>
      <c r="AV8" s="591"/>
      <c r="AW8" s="591"/>
      <c r="AX8" s="591"/>
      <c r="AY8" s="591"/>
      <c r="AZ8" s="591"/>
      <c r="BA8" s="591"/>
      <c r="BB8" s="591"/>
      <c r="BC8" s="591"/>
      <c r="BD8" s="591"/>
      <c r="BE8" s="591"/>
      <c r="BF8" s="592"/>
      <c r="BG8" s="593">
        <v>85110</v>
      </c>
      <c r="BH8" s="594"/>
      <c r="BI8" s="594"/>
      <c r="BJ8" s="594"/>
      <c r="BK8" s="594"/>
      <c r="BL8" s="594"/>
      <c r="BM8" s="594"/>
      <c r="BN8" s="595"/>
      <c r="BO8" s="596">
        <v>1.5</v>
      </c>
      <c r="BP8" s="596"/>
      <c r="BQ8" s="596"/>
      <c r="BR8" s="596"/>
      <c r="BS8" s="602" t="s">
        <v>110</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6874991</v>
      </c>
      <c r="CS8" s="594"/>
      <c r="CT8" s="594"/>
      <c r="CU8" s="594"/>
      <c r="CV8" s="594"/>
      <c r="CW8" s="594"/>
      <c r="CX8" s="594"/>
      <c r="CY8" s="595"/>
      <c r="CZ8" s="596">
        <v>27.4</v>
      </c>
      <c r="DA8" s="596"/>
      <c r="DB8" s="596"/>
      <c r="DC8" s="596"/>
      <c r="DD8" s="602">
        <v>13827</v>
      </c>
      <c r="DE8" s="594"/>
      <c r="DF8" s="594"/>
      <c r="DG8" s="594"/>
      <c r="DH8" s="594"/>
      <c r="DI8" s="594"/>
      <c r="DJ8" s="594"/>
      <c r="DK8" s="594"/>
      <c r="DL8" s="594"/>
      <c r="DM8" s="594"/>
      <c r="DN8" s="594"/>
      <c r="DO8" s="594"/>
      <c r="DP8" s="595"/>
      <c r="DQ8" s="602">
        <v>3828771</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35231</v>
      </c>
      <c r="S9" s="594"/>
      <c r="T9" s="594"/>
      <c r="U9" s="594"/>
      <c r="V9" s="594"/>
      <c r="W9" s="594"/>
      <c r="X9" s="594"/>
      <c r="Y9" s="595"/>
      <c r="Z9" s="596">
        <v>0.1</v>
      </c>
      <c r="AA9" s="596"/>
      <c r="AB9" s="596"/>
      <c r="AC9" s="596"/>
      <c r="AD9" s="597">
        <v>35231</v>
      </c>
      <c r="AE9" s="597"/>
      <c r="AF9" s="597"/>
      <c r="AG9" s="597"/>
      <c r="AH9" s="597"/>
      <c r="AI9" s="597"/>
      <c r="AJ9" s="597"/>
      <c r="AK9" s="597"/>
      <c r="AL9" s="598">
        <v>0.2</v>
      </c>
      <c r="AM9" s="599"/>
      <c r="AN9" s="599"/>
      <c r="AO9" s="600"/>
      <c r="AP9" s="590" t="s">
        <v>220</v>
      </c>
      <c r="AQ9" s="591"/>
      <c r="AR9" s="591"/>
      <c r="AS9" s="591"/>
      <c r="AT9" s="591"/>
      <c r="AU9" s="591"/>
      <c r="AV9" s="591"/>
      <c r="AW9" s="591"/>
      <c r="AX9" s="591"/>
      <c r="AY9" s="591"/>
      <c r="AZ9" s="591"/>
      <c r="BA9" s="591"/>
      <c r="BB9" s="591"/>
      <c r="BC9" s="591"/>
      <c r="BD9" s="591"/>
      <c r="BE9" s="591"/>
      <c r="BF9" s="592"/>
      <c r="BG9" s="593">
        <v>1903436</v>
      </c>
      <c r="BH9" s="594"/>
      <c r="BI9" s="594"/>
      <c r="BJ9" s="594"/>
      <c r="BK9" s="594"/>
      <c r="BL9" s="594"/>
      <c r="BM9" s="594"/>
      <c r="BN9" s="595"/>
      <c r="BO9" s="596">
        <v>33.4</v>
      </c>
      <c r="BP9" s="596"/>
      <c r="BQ9" s="596"/>
      <c r="BR9" s="596"/>
      <c r="BS9" s="602" t="s">
        <v>110</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2042426</v>
      </c>
      <c r="CS9" s="594"/>
      <c r="CT9" s="594"/>
      <c r="CU9" s="594"/>
      <c r="CV9" s="594"/>
      <c r="CW9" s="594"/>
      <c r="CX9" s="594"/>
      <c r="CY9" s="595"/>
      <c r="CZ9" s="596">
        <v>8.1999999999999993</v>
      </c>
      <c r="DA9" s="596"/>
      <c r="DB9" s="596"/>
      <c r="DC9" s="596"/>
      <c r="DD9" s="602">
        <v>50883</v>
      </c>
      <c r="DE9" s="594"/>
      <c r="DF9" s="594"/>
      <c r="DG9" s="594"/>
      <c r="DH9" s="594"/>
      <c r="DI9" s="594"/>
      <c r="DJ9" s="594"/>
      <c r="DK9" s="594"/>
      <c r="DL9" s="594"/>
      <c r="DM9" s="594"/>
      <c r="DN9" s="594"/>
      <c r="DO9" s="594"/>
      <c r="DP9" s="595"/>
      <c r="DQ9" s="602">
        <v>1681541</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1005607</v>
      </c>
      <c r="S10" s="594"/>
      <c r="T10" s="594"/>
      <c r="U10" s="594"/>
      <c r="V10" s="594"/>
      <c r="W10" s="594"/>
      <c r="X10" s="594"/>
      <c r="Y10" s="595"/>
      <c r="Z10" s="596">
        <v>3.9</v>
      </c>
      <c r="AA10" s="596"/>
      <c r="AB10" s="596"/>
      <c r="AC10" s="596"/>
      <c r="AD10" s="597">
        <v>1005607</v>
      </c>
      <c r="AE10" s="597"/>
      <c r="AF10" s="597"/>
      <c r="AG10" s="597"/>
      <c r="AH10" s="597"/>
      <c r="AI10" s="597"/>
      <c r="AJ10" s="597"/>
      <c r="AK10" s="597"/>
      <c r="AL10" s="598">
        <v>6.6</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136733</v>
      </c>
      <c r="BH10" s="594"/>
      <c r="BI10" s="594"/>
      <c r="BJ10" s="594"/>
      <c r="BK10" s="594"/>
      <c r="BL10" s="594"/>
      <c r="BM10" s="594"/>
      <c r="BN10" s="595"/>
      <c r="BO10" s="596">
        <v>2.4</v>
      </c>
      <c r="BP10" s="596"/>
      <c r="BQ10" s="596"/>
      <c r="BR10" s="596"/>
      <c r="BS10" s="602">
        <v>23420</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360969</v>
      </c>
      <c r="CS10" s="594"/>
      <c r="CT10" s="594"/>
      <c r="CU10" s="594"/>
      <c r="CV10" s="594"/>
      <c r="CW10" s="594"/>
      <c r="CX10" s="594"/>
      <c r="CY10" s="595"/>
      <c r="CZ10" s="596">
        <v>1.4</v>
      </c>
      <c r="DA10" s="596"/>
      <c r="DB10" s="596"/>
      <c r="DC10" s="596"/>
      <c r="DD10" s="602" t="s">
        <v>110</v>
      </c>
      <c r="DE10" s="594"/>
      <c r="DF10" s="594"/>
      <c r="DG10" s="594"/>
      <c r="DH10" s="594"/>
      <c r="DI10" s="594"/>
      <c r="DJ10" s="594"/>
      <c r="DK10" s="594"/>
      <c r="DL10" s="594"/>
      <c r="DM10" s="594"/>
      <c r="DN10" s="594"/>
      <c r="DO10" s="594"/>
      <c r="DP10" s="595"/>
      <c r="DQ10" s="602">
        <v>304055</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v>38865</v>
      </c>
      <c r="S11" s="594"/>
      <c r="T11" s="594"/>
      <c r="U11" s="594"/>
      <c r="V11" s="594"/>
      <c r="W11" s="594"/>
      <c r="X11" s="594"/>
      <c r="Y11" s="595"/>
      <c r="Z11" s="596">
        <v>0.1</v>
      </c>
      <c r="AA11" s="596"/>
      <c r="AB11" s="596"/>
      <c r="AC11" s="596"/>
      <c r="AD11" s="597">
        <v>38865</v>
      </c>
      <c r="AE11" s="597"/>
      <c r="AF11" s="597"/>
      <c r="AG11" s="597"/>
      <c r="AH11" s="597"/>
      <c r="AI11" s="597"/>
      <c r="AJ11" s="597"/>
      <c r="AK11" s="597"/>
      <c r="AL11" s="598">
        <v>0.3</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720621</v>
      </c>
      <c r="BH11" s="594"/>
      <c r="BI11" s="594"/>
      <c r="BJ11" s="594"/>
      <c r="BK11" s="594"/>
      <c r="BL11" s="594"/>
      <c r="BM11" s="594"/>
      <c r="BN11" s="595"/>
      <c r="BO11" s="596">
        <v>12.6</v>
      </c>
      <c r="BP11" s="596"/>
      <c r="BQ11" s="596"/>
      <c r="BR11" s="596"/>
      <c r="BS11" s="602">
        <v>127791</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782355</v>
      </c>
      <c r="CS11" s="594"/>
      <c r="CT11" s="594"/>
      <c r="CU11" s="594"/>
      <c r="CV11" s="594"/>
      <c r="CW11" s="594"/>
      <c r="CX11" s="594"/>
      <c r="CY11" s="595"/>
      <c r="CZ11" s="596">
        <v>3.1</v>
      </c>
      <c r="DA11" s="596"/>
      <c r="DB11" s="596"/>
      <c r="DC11" s="596"/>
      <c r="DD11" s="602">
        <v>245077</v>
      </c>
      <c r="DE11" s="594"/>
      <c r="DF11" s="594"/>
      <c r="DG11" s="594"/>
      <c r="DH11" s="594"/>
      <c r="DI11" s="594"/>
      <c r="DJ11" s="594"/>
      <c r="DK11" s="594"/>
      <c r="DL11" s="594"/>
      <c r="DM11" s="594"/>
      <c r="DN11" s="594"/>
      <c r="DO11" s="594"/>
      <c r="DP11" s="595"/>
      <c r="DQ11" s="602">
        <v>475888</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2391806</v>
      </c>
      <c r="BH12" s="594"/>
      <c r="BI12" s="594"/>
      <c r="BJ12" s="594"/>
      <c r="BK12" s="594"/>
      <c r="BL12" s="594"/>
      <c r="BM12" s="594"/>
      <c r="BN12" s="595"/>
      <c r="BO12" s="596">
        <v>42</v>
      </c>
      <c r="BP12" s="596"/>
      <c r="BQ12" s="596"/>
      <c r="BR12" s="596"/>
      <c r="BS12" s="602" t="s">
        <v>110</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1298566</v>
      </c>
      <c r="CS12" s="594"/>
      <c r="CT12" s="594"/>
      <c r="CU12" s="594"/>
      <c r="CV12" s="594"/>
      <c r="CW12" s="594"/>
      <c r="CX12" s="594"/>
      <c r="CY12" s="595"/>
      <c r="CZ12" s="596">
        <v>5.2</v>
      </c>
      <c r="DA12" s="596"/>
      <c r="DB12" s="596"/>
      <c r="DC12" s="596"/>
      <c r="DD12" s="602">
        <v>16836</v>
      </c>
      <c r="DE12" s="594"/>
      <c r="DF12" s="594"/>
      <c r="DG12" s="594"/>
      <c r="DH12" s="594"/>
      <c r="DI12" s="594"/>
      <c r="DJ12" s="594"/>
      <c r="DK12" s="594"/>
      <c r="DL12" s="594"/>
      <c r="DM12" s="594"/>
      <c r="DN12" s="594"/>
      <c r="DO12" s="594"/>
      <c r="DP12" s="595"/>
      <c r="DQ12" s="602">
        <v>344223</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48684</v>
      </c>
      <c r="S13" s="594"/>
      <c r="T13" s="594"/>
      <c r="U13" s="594"/>
      <c r="V13" s="594"/>
      <c r="W13" s="594"/>
      <c r="X13" s="594"/>
      <c r="Y13" s="595"/>
      <c r="Z13" s="596">
        <v>0.2</v>
      </c>
      <c r="AA13" s="596"/>
      <c r="AB13" s="596"/>
      <c r="AC13" s="596"/>
      <c r="AD13" s="597">
        <v>48684</v>
      </c>
      <c r="AE13" s="597"/>
      <c r="AF13" s="597"/>
      <c r="AG13" s="597"/>
      <c r="AH13" s="597"/>
      <c r="AI13" s="597"/>
      <c r="AJ13" s="597"/>
      <c r="AK13" s="597"/>
      <c r="AL13" s="598">
        <v>0.3</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2375325</v>
      </c>
      <c r="BH13" s="594"/>
      <c r="BI13" s="594"/>
      <c r="BJ13" s="594"/>
      <c r="BK13" s="594"/>
      <c r="BL13" s="594"/>
      <c r="BM13" s="594"/>
      <c r="BN13" s="595"/>
      <c r="BO13" s="596">
        <v>41.7</v>
      </c>
      <c r="BP13" s="596"/>
      <c r="BQ13" s="596"/>
      <c r="BR13" s="596"/>
      <c r="BS13" s="602" t="s">
        <v>110</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2895999</v>
      </c>
      <c r="CS13" s="594"/>
      <c r="CT13" s="594"/>
      <c r="CU13" s="594"/>
      <c r="CV13" s="594"/>
      <c r="CW13" s="594"/>
      <c r="CX13" s="594"/>
      <c r="CY13" s="595"/>
      <c r="CZ13" s="596">
        <v>11.6</v>
      </c>
      <c r="DA13" s="596"/>
      <c r="DB13" s="596"/>
      <c r="DC13" s="596"/>
      <c r="DD13" s="602">
        <v>603605</v>
      </c>
      <c r="DE13" s="594"/>
      <c r="DF13" s="594"/>
      <c r="DG13" s="594"/>
      <c r="DH13" s="594"/>
      <c r="DI13" s="594"/>
      <c r="DJ13" s="594"/>
      <c r="DK13" s="594"/>
      <c r="DL13" s="594"/>
      <c r="DM13" s="594"/>
      <c r="DN13" s="594"/>
      <c r="DO13" s="594"/>
      <c r="DP13" s="595"/>
      <c r="DQ13" s="602">
        <v>1605924</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138740</v>
      </c>
      <c r="BH14" s="594"/>
      <c r="BI14" s="594"/>
      <c r="BJ14" s="594"/>
      <c r="BK14" s="594"/>
      <c r="BL14" s="594"/>
      <c r="BM14" s="594"/>
      <c r="BN14" s="595"/>
      <c r="BO14" s="596">
        <v>2.4</v>
      </c>
      <c r="BP14" s="596"/>
      <c r="BQ14" s="596"/>
      <c r="BR14" s="596"/>
      <c r="BS14" s="602" t="s">
        <v>110</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1146947</v>
      </c>
      <c r="CS14" s="594"/>
      <c r="CT14" s="594"/>
      <c r="CU14" s="594"/>
      <c r="CV14" s="594"/>
      <c r="CW14" s="594"/>
      <c r="CX14" s="594"/>
      <c r="CY14" s="595"/>
      <c r="CZ14" s="596">
        <v>4.5999999999999996</v>
      </c>
      <c r="DA14" s="596"/>
      <c r="DB14" s="596"/>
      <c r="DC14" s="596"/>
      <c r="DD14" s="602">
        <v>36969</v>
      </c>
      <c r="DE14" s="594"/>
      <c r="DF14" s="594"/>
      <c r="DG14" s="594"/>
      <c r="DH14" s="594"/>
      <c r="DI14" s="594"/>
      <c r="DJ14" s="594"/>
      <c r="DK14" s="594"/>
      <c r="DL14" s="594"/>
      <c r="DM14" s="594"/>
      <c r="DN14" s="594"/>
      <c r="DO14" s="594"/>
      <c r="DP14" s="595"/>
      <c r="DQ14" s="602">
        <v>691208</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18729</v>
      </c>
      <c r="S15" s="594"/>
      <c r="T15" s="594"/>
      <c r="U15" s="594"/>
      <c r="V15" s="594"/>
      <c r="W15" s="594"/>
      <c r="X15" s="594"/>
      <c r="Y15" s="595"/>
      <c r="Z15" s="596">
        <v>0.1</v>
      </c>
      <c r="AA15" s="596"/>
      <c r="AB15" s="596"/>
      <c r="AC15" s="596"/>
      <c r="AD15" s="597">
        <v>18729</v>
      </c>
      <c r="AE15" s="597"/>
      <c r="AF15" s="597"/>
      <c r="AG15" s="597"/>
      <c r="AH15" s="597"/>
      <c r="AI15" s="597"/>
      <c r="AJ15" s="597"/>
      <c r="AK15" s="597"/>
      <c r="AL15" s="598">
        <v>0.1</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323663</v>
      </c>
      <c r="BH15" s="594"/>
      <c r="BI15" s="594"/>
      <c r="BJ15" s="594"/>
      <c r="BK15" s="594"/>
      <c r="BL15" s="594"/>
      <c r="BM15" s="594"/>
      <c r="BN15" s="595"/>
      <c r="BO15" s="596">
        <v>5.7</v>
      </c>
      <c r="BP15" s="596"/>
      <c r="BQ15" s="596"/>
      <c r="BR15" s="596"/>
      <c r="BS15" s="602" t="s">
        <v>110</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2449502</v>
      </c>
      <c r="CS15" s="594"/>
      <c r="CT15" s="594"/>
      <c r="CU15" s="594"/>
      <c r="CV15" s="594"/>
      <c r="CW15" s="594"/>
      <c r="CX15" s="594"/>
      <c r="CY15" s="595"/>
      <c r="CZ15" s="596">
        <v>9.8000000000000007</v>
      </c>
      <c r="DA15" s="596"/>
      <c r="DB15" s="596"/>
      <c r="DC15" s="596"/>
      <c r="DD15" s="602">
        <v>191330</v>
      </c>
      <c r="DE15" s="594"/>
      <c r="DF15" s="594"/>
      <c r="DG15" s="594"/>
      <c r="DH15" s="594"/>
      <c r="DI15" s="594"/>
      <c r="DJ15" s="594"/>
      <c r="DK15" s="594"/>
      <c r="DL15" s="594"/>
      <c r="DM15" s="594"/>
      <c r="DN15" s="594"/>
      <c r="DO15" s="594"/>
      <c r="DP15" s="595"/>
      <c r="DQ15" s="602">
        <v>2002835</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9057542</v>
      </c>
      <c r="S16" s="594"/>
      <c r="T16" s="594"/>
      <c r="U16" s="594"/>
      <c r="V16" s="594"/>
      <c r="W16" s="594"/>
      <c r="X16" s="594"/>
      <c r="Y16" s="595"/>
      <c r="Z16" s="596">
        <v>34.700000000000003</v>
      </c>
      <c r="AA16" s="596"/>
      <c r="AB16" s="596"/>
      <c r="AC16" s="596"/>
      <c r="AD16" s="597">
        <v>8170871</v>
      </c>
      <c r="AE16" s="597"/>
      <c r="AF16" s="597"/>
      <c r="AG16" s="597"/>
      <c r="AH16" s="597"/>
      <c r="AI16" s="597"/>
      <c r="AJ16" s="597"/>
      <c r="AK16" s="597"/>
      <c r="AL16" s="598">
        <v>53.3</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63398</v>
      </c>
      <c r="CS16" s="594"/>
      <c r="CT16" s="594"/>
      <c r="CU16" s="594"/>
      <c r="CV16" s="594"/>
      <c r="CW16" s="594"/>
      <c r="CX16" s="594"/>
      <c r="CY16" s="595"/>
      <c r="CZ16" s="596">
        <v>0.3</v>
      </c>
      <c r="DA16" s="596"/>
      <c r="DB16" s="596"/>
      <c r="DC16" s="596"/>
      <c r="DD16" s="602" t="s">
        <v>110</v>
      </c>
      <c r="DE16" s="594"/>
      <c r="DF16" s="594"/>
      <c r="DG16" s="594"/>
      <c r="DH16" s="594"/>
      <c r="DI16" s="594"/>
      <c r="DJ16" s="594"/>
      <c r="DK16" s="594"/>
      <c r="DL16" s="594"/>
      <c r="DM16" s="594"/>
      <c r="DN16" s="594"/>
      <c r="DO16" s="594"/>
      <c r="DP16" s="595"/>
      <c r="DQ16" s="602">
        <v>21660</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8170871</v>
      </c>
      <c r="S17" s="594"/>
      <c r="T17" s="594"/>
      <c r="U17" s="594"/>
      <c r="V17" s="594"/>
      <c r="W17" s="594"/>
      <c r="X17" s="594"/>
      <c r="Y17" s="595"/>
      <c r="Z17" s="596">
        <v>31.3</v>
      </c>
      <c r="AA17" s="596"/>
      <c r="AB17" s="596"/>
      <c r="AC17" s="596"/>
      <c r="AD17" s="597">
        <v>8170871</v>
      </c>
      <c r="AE17" s="597"/>
      <c r="AF17" s="597"/>
      <c r="AG17" s="597"/>
      <c r="AH17" s="597"/>
      <c r="AI17" s="597"/>
      <c r="AJ17" s="597"/>
      <c r="AK17" s="597"/>
      <c r="AL17" s="598">
        <v>53.3</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3371314</v>
      </c>
      <c r="CS17" s="594"/>
      <c r="CT17" s="594"/>
      <c r="CU17" s="594"/>
      <c r="CV17" s="594"/>
      <c r="CW17" s="594"/>
      <c r="CX17" s="594"/>
      <c r="CY17" s="595"/>
      <c r="CZ17" s="596">
        <v>13.5</v>
      </c>
      <c r="DA17" s="596"/>
      <c r="DB17" s="596"/>
      <c r="DC17" s="596"/>
      <c r="DD17" s="602" t="s">
        <v>110</v>
      </c>
      <c r="DE17" s="594"/>
      <c r="DF17" s="594"/>
      <c r="DG17" s="594"/>
      <c r="DH17" s="594"/>
      <c r="DI17" s="594"/>
      <c r="DJ17" s="594"/>
      <c r="DK17" s="594"/>
      <c r="DL17" s="594"/>
      <c r="DM17" s="594"/>
      <c r="DN17" s="594"/>
      <c r="DO17" s="594"/>
      <c r="DP17" s="595"/>
      <c r="DQ17" s="602">
        <v>3274018</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886671</v>
      </c>
      <c r="S18" s="594"/>
      <c r="T18" s="594"/>
      <c r="U18" s="594"/>
      <c r="V18" s="594"/>
      <c r="W18" s="594"/>
      <c r="X18" s="594"/>
      <c r="Y18" s="595"/>
      <c r="Z18" s="596">
        <v>3.4</v>
      </c>
      <c r="AA18" s="596"/>
      <c r="AB18" s="596"/>
      <c r="AC18" s="596"/>
      <c r="AD18" s="597" t="s">
        <v>110</v>
      </c>
      <c r="AE18" s="597"/>
      <c r="AF18" s="597"/>
      <c r="AG18" s="597"/>
      <c r="AH18" s="597"/>
      <c r="AI18" s="597"/>
      <c r="AJ18" s="597"/>
      <c r="AK18" s="597"/>
      <c r="AL18" s="598" t="s">
        <v>110</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110</v>
      </c>
      <c r="S19" s="594"/>
      <c r="T19" s="594"/>
      <c r="U19" s="594"/>
      <c r="V19" s="594"/>
      <c r="W19" s="594"/>
      <c r="X19" s="594"/>
      <c r="Y19" s="595"/>
      <c r="Z19" s="596" t="s">
        <v>110</v>
      </c>
      <c r="AA19" s="596"/>
      <c r="AB19" s="596"/>
      <c r="AC19" s="596"/>
      <c r="AD19" s="597" t="s">
        <v>110</v>
      </c>
      <c r="AE19" s="597"/>
      <c r="AF19" s="597"/>
      <c r="AG19" s="597"/>
      <c r="AH19" s="597"/>
      <c r="AI19" s="597"/>
      <c r="AJ19" s="597"/>
      <c r="AK19" s="597"/>
      <c r="AL19" s="598" t="s">
        <v>110</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t="s">
        <v>110</v>
      </c>
      <c r="BH19" s="594"/>
      <c r="BI19" s="594"/>
      <c r="BJ19" s="594"/>
      <c r="BK19" s="594"/>
      <c r="BL19" s="594"/>
      <c r="BM19" s="594"/>
      <c r="BN19" s="595"/>
      <c r="BO19" s="596" t="s">
        <v>110</v>
      </c>
      <c r="BP19" s="596"/>
      <c r="BQ19" s="596"/>
      <c r="BR19" s="596"/>
      <c r="BS19" s="602" t="s">
        <v>110</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16184595</v>
      </c>
      <c r="S20" s="594"/>
      <c r="T20" s="594"/>
      <c r="U20" s="594"/>
      <c r="V20" s="594"/>
      <c r="W20" s="594"/>
      <c r="X20" s="594"/>
      <c r="Y20" s="595"/>
      <c r="Z20" s="596">
        <v>62</v>
      </c>
      <c r="AA20" s="596"/>
      <c r="AB20" s="596"/>
      <c r="AC20" s="596"/>
      <c r="AD20" s="597">
        <v>15297924</v>
      </c>
      <c r="AE20" s="597"/>
      <c r="AF20" s="597"/>
      <c r="AG20" s="597"/>
      <c r="AH20" s="597"/>
      <c r="AI20" s="597"/>
      <c r="AJ20" s="597"/>
      <c r="AK20" s="597"/>
      <c r="AL20" s="598">
        <v>99.7</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t="s">
        <v>110</v>
      </c>
      <c r="BH20" s="594"/>
      <c r="BI20" s="594"/>
      <c r="BJ20" s="594"/>
      <c r="BK20" s="594"/>
      <c r="BL20" s="594"/>
      <c r="BM20" s="594"/>
      <c r="BN20" s="595"/>
      <c r="BO20" s="596" t="s">
        <v>110</v>
      </c>
      <c r="BP20" s="596"/>
      <c r="BQ20" s="596"/>
      <c r="BR20" s="596"/>
      <c r="BS20" s="602" t="s">
        <v>110</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25049333</v>
      </c>
      <c r="CS20" s="594"/>
      <c r="CT20" s="594"/>
      <c r="CU20" s="594"/>
      <c r="CV20" s="594"/>
      <c r="CW20" s="594"/>
      <c r="CX20" s="594"/>
      <c r="CY20" s="595"/>
      <c r="CZ20" s="596">
        <v>100</v>
      </c>
      <c r="DA20" s="596"/>
      <c r="DB20" s="596"/>
      <c r="DC20" s="596"/>
      <c r="DD20" s="602">
        <v>1690011</v>
      </c>
      <c r="DE20" s="594"/>
      <c r="DF20" s="594"/>
      <c r="DG20" s="594"/>
      <c r="DH20" s="594"/>
      <c r="DI20" s="594"/>
      <c r="DJ20" s="594"/>
      <c r="DK20" s="594"/>
      <c r="DL20" s="594"/>
      <c r="DM20" s="594"/>
      <c r="DN20" s="594"/>
      <c r="DO20" s="594"/>
      <c r="DP20" s="595"/>
      <c r="DQ20" s="602">
        <v>16696217</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11042</v>
      </c>
      <c r="S21" s="594"/>
      <c r="T21" s="594"/>
      <c r="U21" s="594"/>
      <c r="V21" s="594"/>
      <c r="W21" s="594"/>
      <c r="X21" s="594"/>
      <c r="Y21" s="595"/>
      <c r="Z21" s="596">
        <v>0</v>
      </c>
      <c r="AA21" s="596"/>
      <c r="AB21" s="596"/>
      <c r="AC21" s="596"/>
      <c r="AD21" s="597">
        <v>11042</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427295</v>
      </c>
      <c r="S22" s="594"/>
      <c r="T22" s="594"/>
      <c r="U22" s="594"/>
      <c r="V22" s="594"/>
      <c r="W22" s="594"/>
      <c r="X22" s="594"/>
      <c r="Y22" s="595"/>
      <c r="Z22" s="596">
        <v>1.6</v>
      </c>
      <c r="AA22" s="596"/>
      <c r="AB22" s="596"/>
      <c r="AC22" s="596"/>
      <c r="AD22" s="597" t="s">
        <v>110</v>
      </c>
      <c r="AE22" s="597"/>
      <c r="AF22" s="597"/>
      <c r="AG22" s="597"/>
      <c r="AH22" s="597"/>
      <c r="AI22" s="597"/>
      <c r="AJ22" s="597"/>
      <c r="AK22" s="597"/>
      <c r="AL22" s="598" t="s">
        <v>110</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465611</v>
      </c>
      <c r="S23" s="594"/>
      <c r="T23" s="594"/>
      <c r="U23" s="594"/>
      <c r="V23" s="594"/>
      <c r="W23" s="594"/>
      <c r="X23" s="594"/>
      <c r="Y23" s="595"/>
      <c r="Z23" s="596">
        <v>1.8</v>
      </c>
      <c r="AA23" s="596"/>
      <c r="AB23" s="596"/>
      <c r="AC23" s="596"/>
      <c r="AD23" s="597">
        <v>7921</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8" t="s">
        <v>265</v>
      </c>
      <c r="DM23" s="619"/>
      <c r="DN23" s="619"/>
      <c r="DO23" s="619"/>
      <c r="DP23" s="619"/>
      <c r="DQ23" s="619"/>
      <c r="DR23" s="619"/>
      <c r="DS23" s="619"/>
      <c r="DT23" s="619"/>
      <c r="DU23" s="619"/>
      <c r="DV23" s="620"/>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158122</v>
      </c>
      <c r="S24" s="594"/>
      <c r="T24" s="594"/>
      <c r="U24" s="594"/>
      <c r="V24" s="594"/>
      <c r="W24" s="594"/>
      <c r="X24" s="594"/>
      <c r="Y24" s="595"/>
      <c r="Z24" s="596">
        <v>0.6</v>
      </c>
      <c r="AA24" s="596"/>
      <c r="AB24" s="596"/>
      <c r="AC24" s="596"/>
      <c r="AD24" s="597" t="s">
        <v>110</v>
      </c>
      <c r="AE24" s="597"/>
      <c r="AF24" s="597"/>
      <c r="AG24" s="597"/>
      <c r="AH24" s="597"/>
      <c r="AI24" s="597"/>
      <c r="AJ24" s="597"/>
      <c r="AK24" s="597"/>
      <c r="AL24" s="598" t="s">
        <v>110</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10067405</v>
      </c>
      <c r="CS24" s="583"/>
      <c r="CT24" s="583"/>
      <c r="CU24" s="583"/>
      <c r="CV24" s="583"/>
      <c r="CW24" s="583"/>
      <c r="CX24" s="583"/>
      <c r="CY24" s="584"/>
      <c r="CZ24" s="622">
        <v>40.200000000000003</v>
      </c>
      <c r="DA24" s="623"/>
      <c r="DB24" s="623"/>
      <c r="DC24" s="624"/>
      <c r="DD24" s="621">
        <v>7412664</v>
      </c>
      <c r="DE24" s="583"/>
      <c r="DF24" s="583"/>
      <c r="DG24" s="583"/>
      <c r="DH24" s="583"/>
      <c r="DI24" s="583"/>
      <c r="DJ24" s="583"/>
      <c r="DK24" s="584"/>
      <c r="DL24" s="621">
        <v>7324624</v>
      </c>
      <c r="DM24" s="583"/>
      <c r="DN24" s="583"/>
      <c r="DO24" s="583"/>
      <c r="DP24" s="583"/>
      <c r="DQ24" s="583"/>
      <c r="DR24" s="583"/>
      <c r="DS24" s="583"/>
      <c r="DT24" s="583"/>
      <c r="DU24" s="583"/>
      <c r="DV24" s="584"/>
      <c r="DW24" s="587">
        <v>46.8</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2166536</v>
      </c>
      <c r="S25" s="594"/>
      <c r="T25" s="594"/>
      <c r="U25" s="594"/>
      <c r="V25" s="594"/>
      <c r="W25" s="594"/>
      <c r="X25" s="594"/>
      <c r="Y25" s="595"/>
      <c r="Z25" s="596">
        <v>8.3000000000000007</v>
      </c>
      <c r="AA25" s="596"/>
      <c r="AB25" s="596"/>
      <c r="AC25" s="596"/>
      <c r="AD25" s="597" t="s">
        <v>110</v>
      </c>
      <c r="AE25" s="597"/>
      <c r="AF25" s="597"/>
      <c r="AG25" s="597"/>
      <c r="AH25" s="597"/>
      <c r="AI25" s="597"/>
      <c r="AJ25" s="597"/>
      <c r="AK25" s="597"/>
      <c r="AL25" s="598" t="s">
        <v>110</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3271724</v>
      </c>
      <c r="CS25" s="613"/>
      <c r="CT25" s="613"/>
      <c r="CU25" s="613"/>
      <c r="CV25" s="613"/>
      <c r="CW25" s="613"/>
      <c r="CX25" s="613"/>
      <c r="CY25" s="614"/>
      <c r="CZ25" s="627">
        <v>13.1</v>
      </c>
      <c r="DA25" s="628"/>
      <c r="DB25" s="628"/>
      <c r="DC25" s="629"/>
      <c r="DD25" s="602">
        <v>3062083</v>
      </c>
      <c r="DE25" s="613"/>
      <c r="DF25" s="613"/>
      <c r="DG25" s="613"/>
      <c r="DH25" s="613"/>
      <c r="DI25" s="613"/>
      <c r="DJ25" s="613"/>
      <c r="DK25" s="614"/>
      <c r="DL25" s="602">
        <v>3022538</v>
      </c>
      <c r="DM25" s="613"/>
      <c r="DN25" s="613"/>
      <c r="DO25" s="613"/>
      <c r="DP25" s="613"/>
      <c r="DQ25" s="613"/>
      <c r="DR25" s="613"/>
      <c r="DS25" s="613"/>
      <c r="DT25" s="613"/>
      <c r="DU25" s="613"/>
      <c r="DV25" s="614"/>
      <c r="DW25" s="598">
        <v>19.3</v>
      </c>
      <c r="DX25" s="625"/>
      <c r="DY25" s="625"/>
      <c r="DZ25" s="625"/>
      <c r="EA25" s="625"/>
      <c r="EB25" s="625"/>
      <c r="EC25" s="626"/>
    </row>
    <row r="26" spans="2:133" ht="11.25" customHeight="1">
      <c r="B26" s="630" t="s">
        <v>273</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1899477</v>
      </c>
      <c r="CS26" s="594"/>
      <c r="CT26" s="594"/>
      <c r="CU26" s="594"/>
      <c r="CV26" s="594"/>
      <c r="CW26" s="594"/>
      <c r="CX26" s="594"/>
      <c r="CY26" s="595"/>
      <c r="CZ26" s="627">
        <v>7.6</v>
      </c>
      <c r="DA26" s="628"/>
      <c r="DB26" s="628"/>
      <c r="DC26" s="629"/>
      <c r="DD26" s="602">
        <v>1749264</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5"/>
      <c r="DY26" s="625"/>
      <c r="DZ26" s="625"/>
      <c r="EA26" s="625"/>
      <c r="EB26" s="625"/>
      <c r="EC26" s="626"/>
    </row>
    <row r="27" spans="2:133" ht="11.25" customHeight="1">
      <c r="B27" s="590" t="s">
        <v>276</v>
      </c>
      <c r="C27" s="591"/>
      <c r="D27" s="591"/>
      <c r="E27" s="591"/>
      <c r="F27" s="591"/>
      <c r="G27" s="591"/>
      <c r="H27" s="591"/>
      <c r="I27" s="591"/>
      <c r="J27" s="591"/>
      <c r="K27" s="591"/>
      <c r="L27" s="591"/>
      <c r="M27" s="591"/>
      <c r="N27" s="591"/>
      <c r="O27" s="591"/>
      <c r="P27" s="591"/>
      <c r="Q27" s="592"/>
      <c r="R27" s="593">
        <v>1425537</v>
      </c>
      <c r="S27" s="594"/>
      <c r="T27" s="594"/>
      <c r="U27" s="594"/>
      <c r="V27" s="594"/>
      <c r="W27" s="594"/>
      <c r="X27" s="594"/>
      <c r="Y27" s="595"/>
      <c r="Z27" s="596">
        <v>5.5</v>
      </c>
      <c r="AA27" s="596"/>
      <c r="AB27" s="596"/>
      <c r="AC27" s="596"/>
      <c r="AD27" s="597" t="s">
        <v>110</v>
      </c>
      <c r="AE27" s="597"/>
      <c r="AF27" s="597"/>
      <c r="AG27" s="597"/>
      <c r="AH27" s="597"/>
      <c r="AI27" s="597"/>
      <c r="AJ27" s="597"/>
      <c r="AK27" s="597"/>
      <c r="AL27" s="598" t="s">
        <v>110</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5700109</v>
      </c>
      <c r="BH27" s="594"/>
      <c r="BI27" s="594"/>
      <c r="BJ27" s="594"/>
      <c r="BK27" s="594"/>
      <c r="BL27" s="594"/>
      <c r="BM27" s="594"/>
      <c r="BN27" s="595"/>
      <c r="BO27" s="596">
        <v>100</v>
      </c>
      <c r="BP27" s="596"/>
      <c r="BQ27" s="596"/>
      <c r="BR27" s="596"/>
      <c r="BS27" s="602">
        <v>151211</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3424367</v>
      </c>
      <c r="CS27" s="613"/>
      <c r="CT27" s="613"/>
      <c r="CU27" s="613"/>
      <c r="CV27" s="613"/>
      <c r="CW27" s="613"/>
      <c r="CX27" s="613"/>
      <c r="CY27" s="614"/>
      <c r="CZ27" s="627">
        <v>13.7</v>
      </c>
      <c r="DA27" s="628"/>
      <c r="DB27" s="628"/>
      <c r="DC27" s="629"/>
      <c r="DD27" s="602">
        <v>1076563</v>
      </c>
      <c r="DE27" s="613"/>
      <c r="DF27" s="613"/>
      <c r="DG27" s="613"/>
      <c r="DH27" s="613"/>
      <c r="DI27" s="613"/>
      <c r="DJ27" s="613"/>
      <c r="DK27" s="614"/>
      <c r="DL27" s="602">
        <v>1036249</v>
      </c>
      <c r="DM27" s="613"/>
      <c r="DN27" s="613"/>
      <c r="DO27" s="613"/>
      <c r="DP27" s="613"/>
      <c r="DQ27" s="613"/>
      <c r="DR27" s="613"/>
      <c r="DS27" s="613"/>
      <c r="DT27" s="613"/>
      <c r="DU27" s="613"/>
      <c r="DV27" s="614"/>
      <c r="DW27" s="598">
        <v>6.6</v>
      </c>
      <c r="DX27" s="625"/>
      <c r="DY27" s="625"/>
      <c r="DZ27" s="625"/>
      <c r="EA27" s="625"/>
      <c r="EB27" s="625"/>
      <c r="EC27" s="626"/>
    </row>
    <row r="28" spans="2:133" ht="11.25" customHeight="1">
      <c r="B28" s="590" t="s">
        <v>279</v>
      </c>
      <c r="C28" s="591"/>
      <c r="D28" s="591"/>
      <c r="E28" s="591"/>
      <c r="F28" s="591"/>
      <c r="G28" s="591"/>
      <c r="H28" s="591"/>
      <c r="I28" s="591"/>
      <c r="J28" s="591"/>
      <c r="K28" s="591"/>
      <c r="L28" s="591"/>
      <c r="M28" s="591"/>
      <c r="N28" s="591"/>
      <c r="O28" s="591"/>
      <c r="P28" s="591"/>
      <c r="Q28" s="592"/>
      <c r="R28" s="593">
        <v>751590</v>
      </c>
      <c r="S28" s="594"/>
      <c r="T28" s="594"/>
      <c r="U28" s="594"/>
      <c r="V28" s="594"/>
      <c r="W28" s="594"/>
      <c r="X28" s="594"/>
      <c r="Y28" s="595"/>
      <c r="Z28" s="596">
        <v>2.9</v>
      </c>
      <c r="AA28" s="596"/>
      <c r="AB28" s="596"/>
      <c r="AC28" s="596"/>
      <c r="AD28" s="597">
        <v>15851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3371314</v>
      </c>
      <c r="CS28" s="594"/>
      <c r="CT28" s="594"/>
      <c r="CU28" s="594"/>
      <c r="CV28" s="594"/>
      <c r="CW28" s="594"/>
      <c r="CX28" s="594"/>
      <c r="CY28" s="595"/>
      <c r="CZ28" s="627">
        <v>13.5</v>
      </c>
      <c r="DA28" s="628"/>
      <c r="DB28" s="628"/>
      <c r="DC28" s="629"/>
      <c r="DD28" s="602">
        <v>3274018</v>
      </c>
      <c r="DE28" s="594"/>
      <c r="DF28" s="594"/>
      <c r="DG28" s="594"/>
      <c r="DH28" s="594"/>
      <c r="DI28" s="594"/>
      <c r="DJ28" s="594"/>
      <c r="DK28" s="595"/>
      <c r="DL28" s="602">
        <v>3265837</v>
      </c>
      <c r="DM28" s="594"/>
      <c r="DN28" s="594"/>
      <c r="DO28" s="594"/>
      <c r="DP28" s="594"/>
      <c r="DQ28" s="594"/>
      <c r="DR28" s="594"/>
      <c r="DS28" s="594"/>
      <c r="DT28" s="594"/>
      <c r="DU28" s="594"/>
      <c r="DV28" s="595"/>
      <c r="DW28" s="598">
        <v>20.9</v>
      </c>
      <c r="DX28" s="625"/>
      <c r="DY28" s="625"/>
      <c r="DZ28" s="625"/>
      <c r="EA28" s="625"/>
      <c r="EB28" s="625"/>
      <c r="EC28" s="626"/>
    </row>
    <row r="29" spans="2:133" ht="11.25" customHeight="1">
      <c r="B29" s="590" t="s">
        <v>281</v>
      </c>
      <c r="C29" s="591"/>
      <c r="D29" s="591"/>
      <c r="E29" s="591"/>
      <c r="F29" s="591"/>
      <c r="G29" s="591"/>
      <c r="H29" s="591"/>
      <c r="I29" s="591"/>
      <c r="J29" s="591"/>
      <c r="K29" s="591"/>
      <c r="L29" s="591"/>
      <c r="M29" s="591"/>
      <c r="N29" s="591"/>
      <c r="O29" s="591"/>
      <c r="P29" s="591"/>
      <c r="Q29" s="592"/>
      <c r="R29" s="593">
        <v>13918</v>
      </c>
      <c r="S29" s="594"/>
      <c r="T29" s="594"/>
      <c r="U29" s="594"/>
      <c r="V29" s="594"/>
      <c r="W29" s="594"/>
      <c r="X29" s="594"/>
      <c r="Y29" s="595"/>
      <c r="Z29" s="596">
        <v>0.1</v>
      </c>
      <c r="AA29" s="596"/>
      <c r="AB29" s="596"/>
      <c r="AC29" s="596"/>
      <c r="AD29" s="597" t="s">
        <v>110</v>
      </c>
      <c r="AE29" s="597"/>
      <c r="AF29" s="597"/>
      <c r="AG29" s="597"/>
      <c r="AH29" s="597"/>
      <c r="AI29" s="597"/>
      <c r="AJ29" s="597"/>
      <c r="AK29" s="597"/>
      <c r="AL29" s="598" t="s">
        <v>110</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3370927</v>
      </c>
      <c r="CS29" s="613"/>
      <c r="CT29" s="613"/>
      <c r="CU29" s="613"/>
      <c r="CV29" s="613"/>
      <c r="CW29" s="613"/>
      <c r="CX29" s="613"/>
      <c r="CY29" s="614"/>
      <c r="CZ29" s="627">
        <v>13.5</v>
      </c>
      <c r="DA29" s="628"/>
      <c r="DB29" s="628"/>
      <c r="DC29" s="629"/>
      <c r="DD29" s="602">
        <v>3273631</v>
      </c>
      <c r="DE29" s="613"/>
      <c r="DF29" s="613"/>
      <c r="DG29" s="613"/>
      <c r="DH29" s="613"/>
      <c r="DI29" s="613"/>
      <c r="DJ29" s="613"/>
      <c r="DK29" s="614"/>
      <c r="DL29" s="602">
        <v>3265450</v>
      </c>
      <c r="DM29" s="613"/>
      <c r="DN29" s="613"/>
      <c r="DO29" s="613"/>
      <c r="DP29" s="613"/>
      <c r="DQ29" s="613"/>
      <c r="DR29" s="613"/>
      <c r="DS29" s="613"/>
      <c r="DT29" s="613"/>
      <c r="DU29" s="613"/>
      <c r="DV29" s="614"/>
      <c r="DW29" s="598">
        <v>20.9</v>
      </c>
      <c r="DX29" s="625"/>
      <c r="DY29" s="625"/>
      <c r="DZ29" s="625"/>
      <c r="EA29" s="625"/>
      <c r="EB29" s="625"/>
      <c r="EC29" s="626"/>
    </row>
    <row r="30" spans="2:133" ht="11.25" customHeight="1">
      <c r="B30" s="590" t="s">
        <v>286</v>
      </c>
      <c r="C30" s="591"/>
      <c r="D30" s="591"/>
      <c r="E30" s="591"/>
      <c r="F30" s="591"/>
      <c r="G30" s="591"/>
      <c r="H30" s="591"/>
      <c r="I30" s="591"/>
      <c r="J30" s="591"/>
      <c r="K30" s="591"/>
      <c r="L30" s="591"/>
      <c r="M30" s="591"/>
      <c r="N30" s="591"/>
      <c r="O30" s="591"/>
      <c r="P30" s="591"/>
      <c r="Q30" s="592"/>
      <c r="R30" s="593">
        <v>340692</v>
      </c>
      <c r="S30" s="594"/>
      <c r="T30" s="594"/>
      <c r="U30" s="594"/>
      <c r="V30" s="594"/>
      <c r="W30" s="594"/>
      <c r="X30" s="594"/>
      <c r="Y30" s="595"/>
      <c r="Z30" s="596">
        <v>1.3</v>
      </c>
      <c r="AA30" s="596"/>
      <c r="AB30" s="596"/>
      <c r="AC30" s="596"/>
      <c r="AD30" s="597" t="s">
        <v>110</v>
      </c>
      <c r="AE30" s="597"/>
      <c r="AF30" s="597"/>
      <c r="AG30" s="597"/>
      <c r="AH30" s="597"/>
      <c r="AI30" s="597"/>
      <c r="AJ30" s="597"/>
      <c r="AK30" s="597"/>
      <c r="AL30" s="598" t="s">
        <v>110</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98.8</v>
      </c>
      <c r="BH30" s="652"/>
      <c r="BI30" s="652"/>
      <c r="BJ30" s="652"/>
      <c r="BK30" s="652"/>
      <c r="BL30" s="652"/>
      <c r="BM30" s="588">
        <v>95.4</v>
      </c>
      <c r="BN30" s="652"/>
      <c r="BO30" s="652"/>
      <c r="BP30" s="652"/>
      <c r="BQ30" s="653"/>
      <c r="BR30" s="651">
        <v>98.6</v>
      </c>
      <c r="BS30" s="652"/>
      <c r="BT30" s="652"/>
      <c r="BU30" s="652"/>
      <c r="BV30" s="652"/>
      <c r="BW30" s="652"/>
      <c r="BX30" s="588">
        <v>94.9</v>
      </c>
      <c r="BY30" s="652"/>
      <c r="BZ30" s="652"/>
      <c r="CA30" s="652"/>
      <c r="CB30" s="653"/>
      <c r="CD30" s="656"/>
      <c r="CE30" s="657"/>
      <c r="CF30" s="607" t="s">
        <v>289</v>
      </c>
      <c r="CG30" s="608"/>
      <c r="CH30" s="608"/>
      <c r="CI30" s="608"/>
      <c r="CJ30" s="608"/>
      <c r="CK30" s="608"/>
      <c r="CL30" s="608"/>
      <c r="CM30" s="608"/>
      <c r="CN30" s="608"/>
      <c r="CO30" s="608"/>
      <c r="CP30" s="608"/>
      <c r="CQ30" s="609"/>
      <c r="CR30" s="593">
        <v>3129168</v>
      </c>
      <c r="CS30" s="594"/>
      <c r="CT30" s="594"/>
      <c r="CU30" s="594"/>
      <c r="CV30" s="594"/>
      <c r="CW30" s="594"/>
      <c r="CX30" s="594"/>
      <c r="CY30" s="595"/>
      <c r="CZ30" s="627">
        <v>12.5</v>
      </c>
      <c r="DA30" s="628"/>
      <c r="DB30" s="628"/>
      <c r="DC30" s="629"/>
      <c r="DD30" s="602">
        <v>3045899</v>
      </c>
      <c r="DE30" s="594"/>
      <c r="DF30" s="594"/>
      <c r="DG30" s="594"/>
      <c r="DH30" s="594"/>
      <c r="DI30" s="594"/>
      <c r="DJ30" s="594"/>
      <c r="DK30" s="595"/>
      <c r="DL30" s="602">
        <v>3037718</v>
      </c>
      <c r="DM30" s="594"/>
      <c r="DN30" s="594"/>
      <c r="DO30" s="594"/>
      <c r="DP30" s="594"/>
      <c r="DQ30" s="594"/>
      <c r="DR30" s="594"/>
      <c r="DS30" s="594"/>
      <c r="DT30" s="594"/>
      <c r="DU30" s="594"/>
      <c r="DV30" s="595"/>
      <c r="DW30" s="598">
        <v>19.399999999999999</v>
      </c>
      <c r="DX30" s="625"/>
      <c r="DY30" s="625"/>
      <c r="DZ30" s="625"/>
      <c r="EA30" s="625"/>
      <c r="EB30" s="625"/>
      <c r="EC30" s="626"/>
    </row>
    <row r="31" spans="2:133" ht="11.25" customHeight="1">
      <c r="B31" s="590" t="s">
        <v>290</v>
      </c>
      <c r="C31" s="591"/>
      <c r="D31" s="591"/>
      <c r="E31" s="591"/>
      <c r="F31" s="591"/>
      <c r="G31" s="591"/>
      <c r="H31" s="591"/>
      <c r="I31" s="591"/>
      <c r="J31" s="591"/>
      <c r="K31" s="591"/>
      <c r="L31" s="591"/>
      <c r="M31" s="591"/>
      <c r="N31" s="591"/>
      <c r="O31" s="591"/>
      <c r="P31" s="591"/>
      <c r="Q31" s="592"/>
      <c r="R31" s="593">
        <v>860674</v>
      </c>
      <c r="S31" s="594"/>
      <c r="T31" s="594"/>
      <c r="U31" s="594"/>
      <c r="V31" s="594"/>
      <c r="W31" s="594"/>
      <c r="X31" s="594"/>
      <c r="Y31" s="595"/>
      <c r="Z31" s="596">
        <v>3.3</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98.9</v>
      </c>
      <c r="BH31" s="613"/>
      <c r="BI31" s="613"/>
      <c r="BJ31" s="613"/>
      <c r="BK31" s="613"/>
      <c r="BL31" s="613"/>
      <c r="BM31" s="599">
        <v>96.5</v>
      </c>
      <c r="BN31" s="649"/>
      <c r="BO31" s="649"/>
      <c r="BP31" s="649"/>
      <c r="BQ31" s="650"/>
      <c r="BR31" s="648">
        <v>98.8</v>
      </c>
      <c r="BS31" s="613"/>
      <c r="BT31" s="613"/>
      <c r="BU31" s="613"/>
      <c r="BV31" s="613"/>
      <c r="BW31" s="613"/>
      <c r="BX31" s="599">
        <v>96.1</v>
      </c>
      <c r="BY31" s="649"/>
      <c r="BZ31" s="649"/>
      <c r="CA31" s="649"/>
      <c r="CB31" s="650"/>
      <c r="CD31" s="656"/>
      <c r="CE31" s="657"/>
      <c r="CF31" s="607" t="s">
        <v>293</v>
      </c>
      <c r="CG31" s="608"/>
      <c r="CH31" s="608"/>
      <c r="CI31" s="608"/>
      <c r="CJ31" s="608"/>
      <c r="CK31" s="608"/>
      <c r="CL31" s="608"/>
      <c r="CM31" s="608"/>
      <c r="CN31" s="608"/>
      <c r="CO31" s="608"/>
      <c r="CP31" s="608"/>
      <c r="CQ31" s="609"/>
      <c r="CR31" s="593">
        <v>241759</v>
      </c>
      <c r="CS31" s="613"/>
      <c r="CT31" s="613"/>
      <c r="CU31" s="613"/>
      <c r="CV31" s="613"/>
      <c r="CW31" s="613"/>
      <c r="CX31" s="613"/>
      <c r="CY31" s="614"/>
      <c r="CZ31" s="627">
        <v>1</v>
      </c>
      <c r="DA31" s="628"/>
      <c r="DB31" s="628"/>
      <c r="DC31" s="629"/>
      <c r="DD31" s="602">
        <v>227732</v>
      </c>
      <c r="DE31" s="613"/>
      <c r="DF31" s="613"/>
      <c r="DG31" s="613"/>
      <c r="DH31" s="613"/>
      <c r="DI31" s="613"/>
      <c r="DJ31" s="613"/>
      <c r="DK31" s="614"/>
      <c r="DL31" s="602">
        <v>227732</v>
      </c>
      <c r="DM31" s="613"/>
      <c r="DN31" s="613"/>
      <c r="DO31" s="613"/>
      <c r="DP31" s="613"/>
      <c r="DQ31" s="613"/>
      <c r="DR31" s="613"/>
      <c r="DS31" s="613"/>
      <c r="DT31" s="613"/>
      <c r="DU31" s="613"/>
      <c r="DV31" s="614"/>
      <c r="DW31" s="598">
        <v>1.5</v>
      </c>
      <c r="DX31" s="625"/>
      <c r="DY31" s="625"/>
      <c r="DZ31" s="625"/>
      <c r="EA31" s="625"/>
      <c r="EB31" s="625"/>
      <c r="EC31" s="626"/>
    </row>
    <row r="32" spans="2:133" ht="11.25" customHeight="1">
      <c r="B32" s="590" t="s">
        <v>294</v>
      </c>
      <c r="C32" s="591"/>
      <c r="D32" s="591"/>
      <c r="E32" s="591"/>
      <c r="F32" s="591"/>
      <c r="G32" s="591"/>
      <c r="H32" s="591"/>
      <c r="I32" s="591"/>
      <c r="J32" s="591"/>
      <c r="K32" s="591"/>
      <c r="L32" s="591"/>
      <c r="M32" s="591"/>
      <c r="N32" s="591"/>
      <c r="O32" s="591"/>
      <c r="P32" s="591"/>
      <c r="Q32" s="592"/>
      <c r="R32" s="593">
        <v>1030640</v>
      </c>
      <c r="S32" s="594"/>
      <c r="T32" s="594"/>
      <c r="U32" s="594"/>
      <c r="V32" s="594"/>
      <c r="W32" s="594"/>
      <c r="X32" s="594"/>
      <c r="Y32" s="595"/>
      <c r="Z32" s="596">
        <v>3.9</v>
      </c>
      <c r="AA32" s="596"/>
      <c r="AB32" s="596"/>
      <c r="AC32" s="596"/>
      <c r="AD32" s="597">
        <v>5600</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98.4</v>
      </c>
      <c r="BH32" s="661"/>
      <c r="BI32" s="661"/>
      <c r="BJ32" s="661"/>
      <c r="BK32" s="661"/>
      <c r="BL32" s="661"/>
      <c r="BM32" s="662">
        <v>93.8</v>
      </c>
      <c r="BN32" s="661"/>
      <c r="BO32" s="661"/>
      <c r="BP32" s="661"/>
      <c r="BQ32" s="663"/>
      <c r="BR32" s="660">
        <v>98.3</v>
      </c>
      <c r="BS32" s="661"/>
      <c r="BT32" s="661"/>
      <c r="BU32" s="661"/>
      <c r="BV32" s="661"/>
      <c r="BW32" s="661"/>
      <c r="BX32" s="662">
        <v>93</v>
      </c>
      <c r="BY32" s="661"/>
      <c r="BZ32" s="661"/>
      <c r="CA32" s="661"/>
      <c r="CB32" s="663"/>
      <c r="CD32" s="658"/>
      <c r="CE32" s="659"/>
      <c r="CF32" s="607" t="s">
        <v>296</v>
      </c>
      <c r="CG32" s="608"/>
      <c r="CH32" s="608"/>
      <c r="CI32" s="608"/>
      <c r="CJ32" s="608"/>
      <c r="CK32" s="608"/>
      <c r="CL32" s="608"/>
      <c r="CM32" s="608"/>
      <c r="CN32" s="608"/>
      <c r="CO32" s="608"/>
      <c r="CP32" s="608"/>
      <c r="CQ32" s="609"/>
      <c r="CR32" s="593">
        <v>387</v>
      </c>
      <c r="CS32" s="594"/>
      <c r="CT32" s="594"/>
      <c r="CU32" s="594"/>
      <c r="CV32" s="594"/>
      <c r="CW32" s="594"/>
      <c r="CX32" s="594"/>
      <c r="CY32" s="595"/>
      <c r="CZ32" s="627">
        <v>0</v>
      </c>
      <c r="DA32" s="628"/>
      <c r="DB32" s="628"/>
      <c r="DC32" s="629"/>
      <c r="DD32" s="602">
        <v>387</v>
      </c>
      <c r="DE32" s="594"/>
      <c r="DF32" s="594"/>
      <c r="DG32" s="594"/>
      <c r="DH32" s="594"/>
      <c r="DI32" s="594"/>
      <c r="DJ32" s="594"/>
      <c r="DK32" s="595"/>
      <c r="DL32" s="602">
        <v>387</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297</v>
      </c>
      <c r="C33" s="591"/>
      <c r="D33" s="591"/>
      <c r="E33" s="591"/>
      <c r="F33" s="591"/>
      <c r="G33" s="591"/>
      <c r="H33" s="591"/>
      <c r="I33" s="591"/>
      <c r="J33" s="591"/>
      <c r="K33" s="591"/>
      <c r="L33" s="591"/>
      <c r="M33" s="591"/>
      <c r="N33" s="591"/>
      <c r="O33" s="591"/>
      <c r="P33" s="591"/>
      <c r="Q33" s="592"/>
      <c r="R33" s="593">
        <v>2265000</v>
      </c>
      <c r="S33" s="594"/>
      <c r="T33" s="594"/>
      <c r="U33" s="594"/>
      <c r="V33" s="594"/>
      <c r="W33" s="594"/>
      <c r="X33" s="594"/>
      <c r="Y33" s="595"/>
      <c r="Z33" s="596">
        <v>8.6999999999999993</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13228519</v>
      </c>
      <c r="CS33" s="613"/>
      <c r="CT33" s="613"/>
      <c r="CU33" s="613"/>
      <c r="CV33" s="613"/>
      <c r="CW33" s="613"/>
      <c r="CX33" s="613"/>
      <c r="CY33" s="614"/>
      <c r="CZ33" s="627">
        <v>52.8</v>
      </c>
      <c r="DA33" s="628"/>
      <c r="DB33" s="628"/>
      <c r="DC33" s="629"/>
      <c r="DD33" s="602">
        <v>8925779</v>
      </c>
      <c r="DE33" s="613"/>
      <c r="DF33" s="613"/>
      <c r="DG33" s="613"/>
      <c r="DH33" s="613"/>
      <c r="DI33" s="613"/>
      <c r="DJ33" s="613"/>
      <c r="DK33" s="614"/>
      <c r="DL33" s="602">
        <v>6611666</v>
      </c>
      <c r="DM33" s="613"/>
      <c r="DN33" s="613"/>
      <c r="DO33" s="613"/>
      <c r="DP33" s="613"/>
      <c r="DQ33" s="613"/>
      <c r="DR33" s="613"/>
      <c r="DS33" s="613"/>
      <c r="DT33" s="613"/>
      <c r="DU33" s="613"/>
      <c r="DV33" s="614"/>
      <c r="DW33" s="598">
        <v>42.3</v>
      </c>
      <c r="DX33" s="625"/>
      <c r="DY33" s="625"/>
      <c r="DZ33" s="625"/>
      <c r="EA33" s="625"/>
      <c r="EB33" s="625"/>
      <c r="EC33" s="626"/>
    </row>
    <row r="34" spans="2:133" ht="11.25" customHeight="1">
      <c r="B34" s="590" t="s">
        <v>299</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2716684</v>
      </c>
      <c r="CS34" s="594"/>
      <c r="CT34" s="594"/>
      <c r="CU34" s="594"/>
      <c r="CV34" s="594"/>
      <c r="CW34" s="594"/>
      <c r="CX34" s="594"/>
      <c r="CY34" s="595"/>
      <c r="CZ34" s="627">
        <v>10.8</v>
      </c>
      <c r="DA34" s="628"/>
      <c r="DB34" s="628"/>
      <c r="DC34" s="629"/>
      <c r="DD34" s="602">
        <v>1971837</v>
      </c>
      <c r="DE34" s="594"/>
      <c r="DF34" s="594"/>
      <c r="DG34" s="594"/>
      <c r="DH34" s="594"/>
      <c r="DI34" s="594"/>
      <c r="DJ34" s="594"/>
      <c r="DK34" s="595"/>
      <c r="DL34" s="602">
        <v>1699510</v>
      </c>
      <c r="DM34" s="594"/>
      <c r="DN34" s="594"/>
      <c r="DO34" s="594"/>
      <c r="DP34" s="594"/>
      <c r="DQ34" s="594"/>
      <c r="DR34" s="594"/>
      <c r="DS34" s="594"/>
      <c r="DT34" s="594"/>
      <c r="DU34" s="594"/>
      <c r="DV34" s="595"/>
      <c r="DW34" s="598">
        <v>10.9</v>
      </c>
      <c r="DX34" s="625"/>
      <c r="DY34" s="625"/>
      <c r="DZ34" s="625"/>
      <c r="EA34" s="625"/>
      <c r="EB34" s="625"/>
      <c r="EC34" s="626"/>
    </row>
    <row r="35" spans="2:133" ht="11.25" customHeight="1">
      <c r="B35" s="590" t="s">
        <v>303</v>
      </c>
      <c r="C35" s="591"/>
      <c r="D35" s="591"/>
      <c r="E35" s="591"/>
      <c r="F35" s="591"/>
      <c r="G35" s="591"/>
      <c r="H35" s="591"/>
      <c r="I35" s="591"/>
      <c r="J35" s="591"/>
      <c r="K35" s="591"/>
      <c r="L35" s="591"/>
      <c r="M35" s="591"/>
      <c r="N35" s="591"/>
      <c r="O35" s="591"/>
      <c r="P35" s="591"/>
      <c r="Q35" s="592"/>
      <c r="R35" s="593">
        <v>300000</v>
      </c>
      <c r="S35" s="594"/>
      <c r="T35" s="594"/>
      <c r="U35" s="594"/>
      <c r="V35" s="594"/>
      <c r="W35" s="594"/>
      <c r="X35" s="594"/>
      <c r="Y35" s="595"/>
      <c r="Z35" s="596">
        <v>1.1000000000000001</v>
      </c>
      <c r="AA35" s="596"/>
      <c r="AB35" s="596"/>
      <c r="AC35" s="596"/>
      <c r="AD35" s="597" t="s">
        <v>110</v>
      </c>
      <c r="AE35" s="597"/>
      <c r="AF35" s="597"/>
      <c r="AG35" s="597"/>
      <c r="AH35" s="597"/>
      <c r="AI35" s="597"/>
      <c r="AJ35" s="597"/>
      <c r="AK35" s="597"/>
      <c r="AL35" s="598" t="s">
        <v>110</v>
      </c>
      <c r="AM35" s="599"/>
      <c r="AN35" s="599"/>
      <c r="AO35" s="600"/>
      <c r="AP35" s="186"/>
      <c r="AQ35" s="604" t="s">
        <v>304</v>
      </c>
      <c r="AR35" s="605"/>
      <c r="AS35" s="605"/>
      <c r="AT35" s="605"/>
      <c r="AU35" s="605"/>
      <c r="AV35" s="605"/>
      <c r="AW35" s="605"/>
      <c r="AX35" s="605"/>
      <c r="AY35" s="606"/>
      <c r="AZ35" s="582">
        <v>4101472</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138938</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140012</v>
      </c>
      <c r="CS35" s="613"/>
      <c r="CT35" s="613"/>
      <c r="CU35" s="613"/>
      <c r="CV35" s="613"/>
      <c r="CW35" s="613"/>
      <c r="CX35" s="613"/>
      <c r="CY35" s="614"/>
      <c r="CZ35" s="627">
        <v>0.6</v>
      </c>
      <c r="DA35" s="628"/>
      <c r="DB35" s="628"/>
      <c r="DC35" s="629"/>
      <c r="DD35" s="602">
        <v>108347</v>
      </c>
      <c r="DE35" s="613"/>
      <c r="DF35" s="613"/>
      <c r="DG35" s="613"/>
      <c r="DH35" s="613"/>
      <c r="DI35" s="613"/>
      <c r="DJ35" s="613"/>
      <c r="DK35" s="614"/>
      <c r="DL35" s="602">
        <v>106361</v>
      </c>
      <c r="DM35" s="613"/>
      <c r="DN35" s="613"/>
      <c r="DO35" s="613"/>
      <c r="DP35" s="613"/>
      <c r="DQ35" s="613"/>
      <c r="DR35" s="613"/>
      <c r="DS35" s="613"/>
      <c r="DT35" s="613"/>
      <c r="DU35" s="613"/>
      <c r="DV35" s="614"/>
      <c r="DW35" s="598">
        <v>0.7</v>
      </c>
      <c r="DX35" s="625"/>
      <c r="DY35" s="625"/>
      <c r="DZ35" s="625"/>
      <c r="EA35" s="625"/>
      <c r="EB35" s="625"/>
      <c r="EC35" s="626"/>
    </row>
    <row r="36" spans="2:133" ht="11.25" customHeight="1">
      <c r="B36" s="636" t="s">
        <v>307</v>
      </c>
      <c r="C36" s="637"/>
      <c r="D36" s="637"/>
      <c r="E36" s="637"/>
      <c r="F36" s="637"/>
      <c r="G36" s="637"/>
      <c r="H36" s="637"/>
      <c r="I36" s="637"/>
      <c r="J36" s="637"/>
      <c r="K36" s="637"/>
      <c r="L36" s="637"/>
      <c r="M36" s="637"/>
      <c r="N36" s="637"/>
      <c r="O36" s="637"/>
      <c r="P36" s="637"/>
      <c r="Q36" s="638"/>
      <c r="R36" s="665">
        <v>26101252</v>
      </c>
      <c r="S36" s="666"/>
      <c r="T36" s="666"/>
      <c r="U36" s="666"/>
      <c r="V36" s="666"/>
      <c r="W36" s="666"/>
      <c r="X36" s="666"/>
      <c r="Y36" s="667"/>
      <c r="Z36" s="668">
        <v>100</v>
      </c>
      <c r="AA36" s="668"/>
      <c r="AB36" s="668"/>
      <c r="AC36" s="668"/>
      <c r="AD36" s="669">
        <v>15338338</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1402400</v>
      </c>
      <c r="BA36" s="594"/>
      <c r="BB36" s="594"/>
      <c r="BC36" s="594"/>
      <c r="BD36" s="613"/>
      <c r="BE36" s="613"/>
      <c r="BF36" s="650"/>
      <c r="BG36" s="607" t="s">
        <v>309</v>
      </c>
      <c r="BH36" s="608"/>
      <c r="BI36" s="608"/>
      <c r="BJ36" s="608"/>
      <c r="BK36" s="608"/>
      <c r="BL36" s="608"/>
      <c r="BM36" s="608"/>
      <c r="BN36" s="608"/>
      <c r="BO36" s="608"/>
      <c r="BP36" s="608"/>
      <c r="BQ36" s="608"/>
      <c r="BR36" s="608"/>
      <c r="BS36" s="608"/>
      <c r="BT36" s="608"/>
      <c r="BU36" s="609"/>
      <c r="BV36" s="593">
        <v>104456</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4166975</v>
      </c>
      <c r="CS36" s="594"/>
      <c r="CT36" s="594"/>
      <c r="CU36" s="594"/>
      <c r="CV36" s="594"/>
      <c r="CW36" s="594"/>
      <c r="CX36" s="594"/>
      <c r="CY36" s="595"/>
      <c r="CZ36" s="627">
        <v>16.600000000000001</v>
      </c>
      <c r="DA36" s="628"/>
      <c r="DB36" s="628"/>
      <c r="DC36" s="629"/>
      <c r="DD36" s="602">
        <v>2514932</v>
      </c>
      <c r="DE36" s="594"/>
      <c r="DF36" s="594"/>
      <c r="DG36" s="594"/>
      <c r="DH36" s="594"/>
      <c r="DI36" s="594"/>
      <c r="DJ36" s="594"/>
      <c r="DK36" s="595"/>
      <c r="DL36" s="602">
        <v>2131883</v>
      </c>
      <c r="DM36" s="594"/>
      <c r="DN36" s="594"/>
      <c r="DO36" s="594"/>
      <c r="DP36" s="594"/>
      <c r="DQ36" s="594"/>
      <c r="DR36" s="594"/>
      <c r="DS36" s="594"/>
      <c r="DT36" s="594"/>
      <c r="DU36" s="594"/>
      <c r="DV36" s="595"/>
      <c r="DW36" s="598">
        <v>13.6</v>
      </c>
      <c r="DX36" s="625"/>
      <c r="DY36" s="625"/>
      <c r="DZ36" s="625"/>
      <c r="EA36" s="625"/>
      <c r="EB36" s="625"/>
      <c r="EC36" s="626"/>
    </row>
    <row r="37" spans="2:133" ht="11.25" customHeight="1">
      <c r="AQ37" s="672" t="s">
        <v>311</v>
      </c>
      <c r="AR37" s="673"/>
      <c r="AS37" s="673"/>
      <c r="AT37" s="673"/>
      <c r="AU37" s="673"/>
      <c r="AV37" s="673"/>
      <c r="AW37" s="673"/>
      <c r="AX37" s="673"/>
      <c r="AY37" s="674"/>
      <c r="AZ37" s="593">
        <v>495571</v>
      </c>
      <c r="BA37" s="594"/>
      <c r="BB37" s="594"/>
      <c r="BC37" s="594"/>
      <c r="BD37" s="613"/>
      <c r="BE37" s="613"/>
      <c r="BF37" s="650"/>
      <c r="BG37" s="607" t="s">
        <v>312</v>
      </c>
      <c r="BH37" s="608"/>
      <c r="BI37" s="608"/>
      <c r="BJ37" s="608"/>
      <c r="BK37" s="608"/>
      <c r="BL37" s="608"/>
      <c r="BM37" s="608"/>
      <c r="BN37" s="608"/>
      <c r="BO37" s="608"/>
      <c r="BP37" s="608"/>
      <c r="BQ37" s="608"/>
      <c r="BR37" s="608"/>
      <c r="BS37" s="608"/>
      <c r="BT37" s="608"/>
      <c r="BU37" s="609"/>
      <c r="BV37" s="593">
        <v>7342</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1979507</v>
      </c>
      <c r="CS37" s="613"/>
      <c r="CT37" s="613"/>
      <c r="CU37" s="613"/>
      <c r="CV37" s="613"/>
      <c r="CW37" s="613"/>
      <c r="CX37" s="613"/>
      <c r="CY37" s="614"/>
      <c r="CZ37" s="627">
        <v>7.9</v>
      </c>
      <c r="DA37" s="628"/>
      <c r="DB37" s="628"/>
      <c r="DC37" s="629"/>
      <c r="DD37" s="602">
        <v>1362619</v>
      </c>
      <c r="DE37" s="613"/>
      <c r="DF37" s="613"/>
      <c r="DG37" s="613"/>
      <c r="DH37" s="613"/>
      <c r="DI37" s="613"/>
      <c r="DJ37" s="613"/>
      <c r="DK37" s="614"/>
      <c r="DL37" s="602">
        <v>1207753</v>
      </c>
      <c r="DM37" s="613"/>
      <c r="DN37" s="613"/>
      <c r="DO37" s="613"/>
      <c r="DP37" s="613"/>
      <c r="DQ37" s="613"/>
      <c r="DR37" s="613"/>
      <c r="DS37" s="613"/>
      <c r="DT37" s="613"/>
      <c r="DU37" s="613"/>
      <c r="DV37" s="614"/>
      <c r="DW37" s="598">
        <v>7.7</v>
      </c>
      <c r="DX37" s="625"/>
      <c r="DY37" s="625"/>
      <c r="DZ37" s="625"/>
      <c r="EA37" s="625"/>
      <c r="EB37" s="625"/>
      <c r="EC37" s="626"/>
    </row>
    <row r="38" spans="2:133" ht="11.25" customHeight="1">
      <c r="AQ38" s="672" t="s">
        <v>314</v>
      </c>
      <c r="AR38" s="673"/>
      <c r="AS38" s="673"/>
      <c r="AT38" s="673"/>
      <c r="AU38" s="673"/>
      <c r="AV38" s="673"/>
      <c r="AW38" s="673"/>
      <c r="AX38" s="673"/>
      <c r="AY38" s="674"/>
      <c r="AZ38" s="593">
        <v>45633</v>
      </c>
      <c r="BA38" s="594"/>
      <c r="BB38" s="594"/>
      <c r="BC38" s="594"/>
      <c r="BD38" s="613"/>
      <c r="BE38" s="613"/>
      <c r="BF38" s="650"/>
      <c r="BG38" s="607" t="s">
        <v>315</v>
      </c>
      <c r="BH38" s="608"/>
      <c r="BI38" s="608"/>
      <c r="BJ38" s="608"/>
      <c r="BK38" s="608"/>
      <c r="BL38" s="608"/>
      <c r="BM38" s="608"/>
      <c r="BN38" s="608"/>
      <c r="BO38" s="608"/>
      <c r="BP38" s="608"/>
      <c r="BQ38" s="608"/>
      <c r="BR38" s="608"/>
      <c r="BS38" s="608"/>
      <c r="BT38" s="608"/>
      <c r="BU38" s="609"/>
      <c r="BV38" s="593">
        <v>12073</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3601726</v>
      </c>
      <c r="CS38" s="594"/>
      <c r="CT38" s="594"/>
      <c r="CU38" s="594"/>
      <c r="CV38" s="594"/>
      <c r="CW38" s="594"/>
      <c r="CX38" s="594"/>
      <c r="CY38" s="595"/>
      <c r="CZ38" s="627">
        <v>14.4</v>
      </c>
      <c r="DA38" s="628"/>
      <c r="DB38" s="628"/>
      <c r="DC38" s="629"/>
      <c r="DD38" s="602">
        <v>3220915</v>
      </c>
      <c r="DE38" s="594"/>
      <c r="DF38" s="594"/>
      <c r="DG38" s="594"/>
      <c r="DH38" s="594"/>
      <c r="DI38" s="594"/>
      <c r="DJ38" s="594"/>
      <c r="DK38" s="595"/>
      <c r="DL38" s="602">
        <v>2673499</v>
      </c>
      <c r="DM38" s="594"/>
      <c r="DN38" s="594"/>
      <c r="DO38" s="594"/>
      <c r="DP38" s="594"/>
      <c r="DQ38" s="594"/>
      <c r="DR38" s="594"/>
      <c r="DS38" s="594"/>
      <c r="DT38" s="594"/>
      <c r="DU38" s="594"/>
      <c r="DV38" s="595"/>
      <c r="DW38" s="598">
        <v>17.100000000000001</v>
      </c>
      <c r="DX38" s="625"/>
      <c r="DY38" s="625"/>
      <c r="DZ38" s="625"/>
      <c r="EA38" s="625"/>
      <c r="EB38" s="625"/>
      <c r="EC38" s="626"/>
    </row>
    <row r="39" spans="2:133" ht="11.25" customHeight="1">
      <c r="AQ39" s="672" t="s">
        <v>317</v>
      </c>
      <c r="AR39" s="673"/>
      <c r="AS39" s="673"/>
      <c r="AT39" s="673"/>
      <c r="AU39" s="673"/>
      <c r="AV39" s="673"/>
      <c r="AW39" s="673"/>
      <c r="AX39" s="673"/>
      <c r="AY39" s="674"/>
      <c r="AZ39" s="593">
        <v>36100</v>
      </c>
      <c r="BA39" s="594"/>
      <c r="BB39" s="594"/>
      <c r="BC39" s="594"/>
      <c r="BD39" s="613"/>
      <c r="BE39" s="613"/>
      <c r="BF39" s="650"/>
      <c r="BG39" s="678" t="s">
        <v>318</v>
      </c>
      <c r="BH39" s="679"/>
      <c r="BI39" s="679"/>
      <c r="BJ39" s="679"/>
      <c r="BK39" s="679"/>
      <c r="BL39" s="187"/>
      <c r="BM39" s="608" t="s">
        <v>319</v>
      </c>
      <c r="BN39" s="608"/>
      <c r="BO39" s="608"/>
      <c r="BP39" s="608"/>
      <c r="BQ39" s="608"/>
      <c r="BR39" s="608"/>
      <c r="BS39" s="608"/>
      <c r="BT39" s="608"/>
      <c r="BU39" s="609"/>
      <c r="BV39" s="593">
        <v>90</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1701452</v>
      </c>
      <c r="CS39" s="613"/>
      <c r="CT39" s="613"/>
      <c r="CU39" s="613"/>
      <c r="CV39" s="613"/>
      <c r="CW39" s="613"/>
      <c r="CX39" s="613"/>
      <c r="CY39" s="614"/>
      <c r="CZ39" s="627">
        <v>6.8</v>
      </c>
      <c r="DA39" s="628"/>
      <c r="DB39" s="628"/>
      <c r="DC39" s="629"/>
      <c r="DD39" s="602">
        <v>1109335</v>
      </c>
      <c r="DE39" s="613"/>
      <c r="DF39" s="613"/>
      <c r="DG39" s="613"/>
      <c r="DH39" s="613"/>
      <c r="DI39" s="613"/>
      <c r="DJ39" s="613"/>
      <c r="DK39" s="614"/>
      <c r="DL39" s="602" t="s">
        <v>110</v>
      </c>
      <c r="DM39" s="613"/>
      <c r="DN39" s="613"/>
      <c r="DO39" s="613"/>
      <c r="DP39" s="613"/>
      <c r="DQ39" s="613"/>
      <c r="DR39" s="613"/>
      <c r="DS39" s="613"/>
      <c r="DT39" s="613"/>
      <c r="DU39" s="613"/>
      <c r="DV39" s="614"/>
      <c r="DW39" s="598" t="s">
        <v>110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435663</v>
      </c>
      <c r="BA40" s="594"/>
      <c r="BB40" s="594"/>
      <c r="BC40" s="594"/>
      <c r="BD40" s="613"/>
      <c r="BE40" s="613"/>
      <c r="BF40" s="650"/>
      <c r="BG40" s="678"/>
      <c r="BH40" s="679"/>
      <c r="BI40" s="679"/>
      <c r="BJ40" s="679"/>
      <c r="BK40" s="679"/>
      <c r="BL40" s="187"/>
      <c r="BM40" s="608" t="s">
        <v>322</v>
      </c>
      <c r="BN40" s="608"/>
      <c r="BO40" s="608"/>
      <c r="BP40" s="608"/>
      <c r="BQ40" s="608"/>
      <c r="BR40" s="608"/>
      <c r="BS40" s="608"/>
      <c r="BT40" s="608"/>
      <c r="BU40" s="609"/>
      <c r="BV40" s="593">
        <v>111</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901670</v>
      </c>
      <c r="CS40" s="594"/>
      <c r="CT40" s="594"/>
      <c r="CU40" s="594"/>
      <c r="CV40" s="594"/>
      <c r="CW40" s="594"/>
      <c r="CX40" s="594"/>
      <c r="CY40" s="595"/>
      <c r="CZ40" s="627">
        <v>3.6</v>
      </c>
      <c r="DA40" s="628"/>
      <c r="DB40" s="628"/>
      <c r="DC40" s="629"/>
      <c r="DD40" s="602">
        <v>413</v>
      </c>
      <c r="DE40" s="594"/>
      <c r="DF40" s="594"/>
      <c r="DG40" s="594"/>
      <c r="DH40" s="594"/>
      <c r="DI40" s="594"/>
      <c r="DJ40" s="594"/>
      <c r="DK40" s="595"/>
      <c r="DL40" s="602">
        <v>413</v>
      </c>
      <c r="DM40" s="594"/>
      <c r="DN40" s="594"/>
      <c r="DO40" s="594"/>
      <c r="DP40" s="594"/>
      <c r="DQ40" s="594"/>
      <c r="DR40" s="594"/>
      <c r="DS40" s="594"/>
      <c r="DT40" s="594"/>
      <c r="DU40" s="594"/>
      <c r="DV40" s="595"/>
      <c r="DW40" s="598">
        <v>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324</v>
      </c>
      <c r="AR41" s="616"/>
      <c r="AS41" s="616"/>
      <c r="AT41" s="616"/>
      <c r="AU41" s="616"/>
      <c r="AV41" s="616"/>
      <c r="AW41" s="616"/>
      <c r="AX41" s="616"/>
      <c r="AY41" s="617"/>
      <c r="AZ41" s="665">
        <v>1686105</v>
      </c>
      <c r="BA41" s="666"/>
      <c r="BB41" s="666"/>
      <c r="BC41" s="666"/>
      <c r="BD41" s="661"/>
      <c r="BE41" s="661"/>
      <c r="BF41" s="663"/>
      <c r="BG41" s="680"/>
      <c r="BH41" s="681"/>
      <c r="BI41" s="681"/>
      <c r="BJ41" s="681"/>
      <c r="BK41" s="681"/>
      <c r="BL41" s="189"/>
      <c r="BM41" s="616" t="s">
        <v>325</v>
      </c>
      <c r="BN41" s="616"/>
      <c r="BO41" s="616"/>
      <c r="BP41" s="616"/>
      <c r="BQ41" s="616"/>
      <c r="BR41" s="616"/>
      <c r="BS41" s="616"/>
      <c r="BT41" s="616"/>
      <c r="BU41" s="617"/>
      <c r="BV41" s="665">
        <v>355</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3"/>
      <c r="CT41" s="613"/>
      <c r="CU41" s="613"/>
      <c r="CV41" s="613"/>
      <c r="CW41" s="613"/>
      <c r="CX41" s="613"/>
      <c r="CY41" s="614"/>
      <c r="CZ41" s="627" t="s">
        <v>212</v>
      </c>
      <c r="DA41" s="628"/>
      <c r="DB41" s="628"/>
      <c r="DC41" s="629"/>
      <c r="DD41" s="602" t="s">
        <v>212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1753409</v>
      </c>
      <c r="CS42" s="594"/>
      <c r="CT42" s="594"/>
      <c r="CU42" s="594"/>
      <c r="CV42" s="594"/>
      <c r="CW42" s="594"/>
      <c r="CX42" s="594"/>
      <c r="CY42" s="595"/>
      <c r="CZ42" s="627">
        <v>7</v>
      </c>
      <c r="DA42" s="676"/>
      <c r="DB42" s="676"/>
      <c r="DC42" s="677"/>
      <c r="DD42" s="602">
        <v>357774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21064</v>
      </c>
      <c r="CS43" s="613"/>
      <c r="CT43" s="613"/>
      <c r="CU43" s="613"/>
      <c r="CV43" s="613"/>
      <c r="CW43" s="613"/>
      <c r="CX43" s="613"/>
      <c r="CY43" s="614"/>
      <c r="CZ43" s="627">
        <v>0.1</v>
      </c>
      <c r="DA43" s="628"/>
      <c r="DB43" s="628"/>
      <c r="DC43" s="629"/>
      <c r="DD43" s="602">
        <v>21064</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1690011</v>
      </c>
      <c r="CS44" s="594"/>
      <c r="CT44" s="594"/>
      <c r="CU44" s="594"/>
      <c r="CV44" s="594"/>
      <c r="CW44" s="594"/>
      <c r="CX44" s="594"/>
      <c r="CY44" s="595"/>
      <c r="CZ44" s="627">
        <v>6.7</v>
      </c>
      <c r="DA44" s="676"/>
      <c r="DB44" s="676"/>
      <c r="DC44" s="677"/>
      <c r="DD44" s="602">
        <v>336114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354854</v>
      </c>
      <c r="CS45" s="613"/>
      <c r="CT45" s="613"/>
      <c r="CU45" s="613"/>
      <c r="CV45" s="613"/>
      <c r="CW45" s="613"/>
      <c r="CX45" s="613"/>
      <c r="CY45" s="614"/>
      <c r="CZ45" s="627">
        <v>1.4</v>
      </c>
      <c r="DA45" s="628"/>
      <c r="DB45" s="628"/>
      <c r="DC45" s="629"/>
      <c r="DD45" s="602">
        <v>20080</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1255665</v>
      </c>
      <c r="CS46" s="594"/>
      <c r="CT46" s="594"/>
      <c r="CU46" s="594"/>
      <c r="CV46" s="594"/>
      <c r="CW46" s="594"/>
      <c r="CX46" s="594"/>
      <c r="CY46" s="595"/>
      <c r="CZ46" s="627">
        <v>5</v>
      </c>
      <c r="DA46" s="676"/>
      <c r="DB46" s="676"/>
      <c r="DC46" s="677"/>
      <c r="DD46" s="602">
        <v>311701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v>63398</v>
      </c>
      <c r="CS47" s="613"/>
      <c r="CT47" s="613"/>
      <c r="CU47" s="613"/>
      <c r="CV47" s="613"/>
      <c r="CW47" s="613"/>
      <c r="CX47" s="613"/>
      <c r="CY47" s="614"/>
      <c r="CZ47" s="627">
        <v>0.3</v>
      </c>
      <c r="DA47" s="628"/>
      <c r="DB47" s="628"/>
      <c r="DC47" s="629"/>
      <c r="DD47" s="602">
        <v>21660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25049333</v>
      </c>
      <c r="CS49" s="661"/>
      <c r="CT49" s="661"/>
      <c r="CU49" s="661"/>
      <c r="CV49" s="661"/>
      <c r="CW49" s="661"/>
      <c r="CX49" s="661"/>
      <c r="CY49" s="688"/>
      <c r="CZ49" s="689">
        <v>100</v>
      </c>
      <c r="DA49" s="690"/>
      <c r="DB49" s="690"/>
      <c r="DC49" s="691"/>
      <c r="DD49" s="692">
        <v>16696217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7" zoomScaleNormal="100" zoomScaleSheetLayoutView="70" workbookViewId="0">
      <selection activeCell="B72" sqref="B72:P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25513</v>
      </c>
      <c r="R7" s="723"/>
      <c r="S7" s="723"/>
      <c r="T7" s="723"/>
      <c r="U7" s="723"/>
      <c r="V7" s="723">
        <v>24432</v>
      </c>
      <c r="W7" s="723"/>
      <c r="X7" s="723"/>
      <c r="Y7" s="723"/>
      <c r="Z7" s="723"/>
      <c r="AA7" s="723">
        <v>1081</v>
      </c>
      <c r="AB7" s="723"/>
      <c r="AC7" s="723"/>
      <c r="AD7" s="723"/>
      <c r="AE7" s="724"/>
      <c r="AF7" s="725">
        <v>955</v>
      </c>
      <c r="AG7" s="726"/>
      <c r="AH7" s="726"/>
      <c r="AI7" s="726"/>
      <c r="AJ7" s="727"/>
      <c r="AK7" s="762">
        <v>341</v>
      </c>
      <c r="AL7" s="763"/>
      <c r="AM7" s="763"/>
      <c r="AN7" s="763"/>
      <c r="AO7" s="763"/>
      <c r="AP7" s="763">
        <v>24367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561</v>
      </c>
      <c r="BT7" s="767"/>
      <c r="BU7" s="767"/>
      <c r="BV7" s="767"/>
      <c r="BW7" s="767"/>
      <c r="BX7" s="767"/>
      <c r="BY7" s="767"/>
      <c r="BZ7" s="767"/>
      <c r="CA7" s="767"/>
      <c r="CB7" s="767"/>
      <c r="CC7" s="767"/>
      <c r="CD7" s="767"/>
      <c r="CE7" s="767"/>
      <c r="CF7" s="767"/>
      <c r="CG7" s="768"/>
      <c r="CH7" s="759">
        <v>1</v>
      </c>
      <c r="CI7" s="760"/>
      <c r="CJ7" s="760"/>
      <c r="CK7" s="760"/>
      <c r="CL7" s="761"/>
      <c r="CM7" s="759">
        <v>13</v>
      </c>
      <c r="CN7" s="760"/>
      <c r="CO7" s="760"/>
      <c r="CP7" s="760"/>
      <c r="CQ7" s="761"/>
      <c r="CR7" s="759">
        <v>5</v>
      </c>
      <c r="CS7" s="760"/>
      <c r="CT7" s="760"/>
      <c r="CU7" s="760"/>
      <c r="CV7" s="761"/>
      <c r="CW7" s="759" t="s">
        <v>548</v>
      </c>
      <c r="CX7" s="760"/>
      <c r="CY7" s="760"/>
      <c r="CZ7" s="760"/>
      <c r="DA7" s="761"/>
      <c r="DB7" s="759" t="s">
        <v>548</v>
      </c>
      <c r="DC7" s="760"/>
      <c r="DD7" s="760"/>
      <c r="DE7" s="760"/>
      <c r="DF7" s="761"/>
      <c r="DG7" s="759">
        <v>663</v>
      </c>
      <c r="DH7" s="760"/>
      <c r="DI7" s="760"/>
      <c r="DJ7" s="760"/>
      <c r="DK7" s="761"/>
      <c r="DL7" s="759" t="s">
        <v>548</v>
      </c>
      <c r="DM7" s="760"/>
      <c r="DN7" s="760"/>
      <c r="DO7" s="760"/>
      <c r="DP7" s="761"/>
      <c r="DQ7" s="759" t="s">
        <v>547</v>
      </c>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791</v>
      </c>
      <c r="R8" s="747"/>
      <c r="S8" s="747"/>
      <c r="T8" s="747"/>
      <c r="U8" s="747"/>
      <c r="V8" s="747">
        <v>755</v>
      </c>
      <c r="W8" s="747"/>
      <c r="X8" s="747"/>
      <c r="Y8" s="747"/>
      <c r="Z8" s="747"/>
      <c r="AA8" s="747">
        <v>37</v>
      </c>
      <c r="AB8" s="747"/>
      <c r="AC8" s="747"/>
      <c r="AD8" s="747"/>
      <c r="AE8" s="748"/>
      <c r="AF8" s="749">
        <v>37</v>
      </c>
      <c r="AG8" s="750"/>
      <c r="AH8" s="750"/>
      <c r="AI8" s="750"/>
      <c r="AJ8" s="751"/>
      <c r="AK8" s="752">
        <v>123</v>
      </c>
      <c r="AL8" s="753"/>
      <c r="AM8" s="753"/>
      <c r="AN8" s="753"/>
      <c r="AO8" s="753"/>
      <c r="AP8" s="753" t="s">
        <v>547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562</v>
      </c>
      <c r="BT8" s="757"/>
      <c r="BU8" s="757"/>
      <c r="BV8" s="757"/>
      <c r="BW8" s="757"/>
      <c r="BX8" s="757"/>
      <c r="BY8" s="757"/>
      <c r="BZ8" s="757"/>
      <c r="CA8" s="757"/>
      <c r="CB8" s="757"/>
      <c r="CC8" s="757"/>
      <c r="CD8" s="757"/>
      <c r="CE8" s="757"/>
      <c r="CF8" s="757"/>
      <c r="CG8" s="758"/>
      <c r="CH8" s="769">
        <v>6</v>
      </c>
      <c r="CI8" s="770"/>
      <c r="CJ8" s="770"/>
      <c r="CK8" s="770"/>
      <c r="CL8" s="771"/>
      <c r="CM8" s="769">
        <v>51</v>
      </c>
      <c r="CN8" s="770"/>
      <c r="CO8" s="770"/>
      <c r="CP8" s="770"/>
      <c r="CQ8" s="771"/>
      <c r="CR8" s="769">
        <v>16</v>
      </c>
      <c r="CS8" s="770"/>
      <c r="CT8" s="770"/>
      <c r="CU8" s="770"/>
      <c r="CV8" s="771"/>
      <c r="CW8" s="769" t="s">
        <v>548</v>
      </c>
      <c r="CX8" s="770"/>
      <c r="CY8" s="770"/>
      <c r="CZ8" s="770"/>
      <c r="DA8" s="771"/>
      <c r="DB8" s="769" t="s">
        <v>548</v>
      </c>
      <c r="DC8" s="770"/>
      <c r="DD8" s="770"/>
      <c r="DE8" s="770"/>
      <c r="DF8" s="771"/>
      <c r="DG8" s="769" t="s">
        <v>547</v>
      </c>
      <c r="DH8" s="770"/>
      <c r="DI8" s="770"/>
      <c r="DJ8" s="770"/>
      <c r="DK8" s="771"/>
      <c r="DL8" s="769" t="s">
        <v>560</v>
      </c>
      <c r="DM8" s="770"/>
      <c r="DN8" s="770"/>
      <c r="DO8" s="770"/>
      <c r="DP8" s="771"/>
      <c r="DQ8" s="769" t="s">
        <v>548</v>
      </c>
      <c r="DR8" s="770"/>
      <c r="DS8" s="770"/>
      <c r="DT8" s="770"/>
      <c r="DU8" s="771"/>
      <c r="DV8" s="772"/>
      <c r="DW8" s="773"/>
      <c r="DX8" s="773"/>
      <c r="DY8" s="773"/>
      <c r="DZ8" s="774"/>
      <c r="EA8" s="205"/>
    </row>
    <row r="9" spans="1:131" s="206" customFormat="1" ht="26.25" customHeight="1">
      <c r="A9" s="212">
        <v>3</v>
      </c>
      <c r="B9" s="743" t="s">
        <v>362</v>
      </c>
      <c r="C9" s="744"/>
      <c r="D9" s="744"/>
      <c r="E9" s="744"/>
      <c r="F9" s="744"/>
      <c r="G9" s="744"/>
      <c r="H9" s="744"/>
      <c r="I9" s="744"/>
      <c r="J9" s="744"/>
      <c r="K9" s="744"/>
      <c r="L9" s="744"/>
      <c r="M9" s="744"/>
      <c r="N9" s="744"/>
      <c r="O9" s="744"/>
      <c r="P9" s="745"/>
      <c r="Q9" s="746">
        <v>106</v>
      </c>
      <c r="R9" s="747"/>
      <c r="S9" s="747"/>
      <c r="T9" s="747"/>
      <c r="U9" s="747"/>
      <c r="V9" s="747">
        <v>172</v>
      </c>
      <c r="W9" s="747"/>
      <c r="X9" s="747"/>
      <c r="Y9" s="747"/>
      <c r="Z9" s="747"/>
      <c r="AA9" s="747">
        <v>-66</v>
      </c>
      <c r="AB9" s="747"/>
      <c r="AC9" s="747"/>
      <c r="AD9" s="747"/>
      <c r="AE9" s="748"/>
      <c r="AF9" s="749">
        <v>-66</v>
      </c>
      <c r="AG9" s="750"/>
      <c r="AH9" s="750"/>
      <c r="AI9" s="750"/>
      <c r="AJ9" s="751"/>
      <c r="AK9" s="752" t="s">
        <v>570</v>
      </c>
      <c r="AL9" s="753"/>
      <c r="AM9" s="753"/>
      <c r="AN9" s="753"/>
      <c r="AO9" s="753"/>
      <c r="AP9" s="753" t="s">
        <v>548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563</v>
      </c>
      <c r="BT9" s="757"/>
      <c r="BU9" s="757"/>
      <c r="BV9" s="757"/>
      <c r="BW9" s="757"/>
      <c r="BX9" s="757"/>
      <c r="BY9" s="757"/>
      <c r="BZ9" s="757"/>
      <c r="CA9" s="757"/>
      <c r="CB9" s="757"/>
      <c r="CC9" s="757"/>
      <c r="CD9" s="757"/>
      <c r="CE9" s="757"/>
      <c r="CF9" s="757"/>
      <c r="CG9" s="758"/>
      <c r="CH9" s="769">
        <v>31</v>
      </c>
      <c r="CI9" s="770"/>
      <c r="CJ9" s="770"/>
      <c r="CK9" s="770"/>
      <c r="CL9" s="771"/>
      <c r="CM9" s="769">
        <v>259</v>
      </c>
      <c r="CN9" s="770"/>
      <c r="CO9" s="770"/>
      <c r="CP9" s="770"/>
      <c r="CQ9" s="771"/>
      <c r="CR9" s="769">
        <v>50</v>
      </c>
      <c r="CS9" s="770"/>
      <c r="CT9" s="770"/>
      <c r="CU9" s="770"/>
      <c r="CV9" s="771"/>
      <c r="CW9" s="769">
        <v>3</v>
      </c>
      <c r="CX9" s="770"/>
      <c r="CY9" s="770"/>
      <c r="CZ9" s="770"/>
      <c r="DA9" s="771"/>
      <c r="DB9" s="769" t="s">
        <v>547</v>
      </c>
      <c r="DC9" s="770"/>
      <c r="DD9" s="770"/>
      <c r="DE9" s="770"/>
      <c r="DF9" s="771"/>
      <c r="DG9" s="769" t="s">
        <v>560</v>
      </c>
      <c r="DH9" s="770"/>
      <c r="DI9" s="770"/>
      <c r="DJ9" s="770"/>
      <c r="DK9" s="771"/>
      <c r="DL9" s="769" t="s">
        <v>567</v>
      </c>
      <c r="DM9" s="770"/>
      <c r="DN9" s="770"/>
      <c r="DO9" s="770"/>
      <c r="DP9" s="771"/>
      <c r="DQ9" s="769" t="s">
        <v>568</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564</v>
      </c>
      <c r="BT10" s="757"/>
      <c r="BU10" s="757"/>
      <c r="BV10" s="757"/>
      <c r="BW10" s="757"/>
      <c r="BX10" s="757"/>
      <c r="BY10" s="757"/>
      <c r="BZ10" s="757"/>
      <c r="CA10" s="757"/>
      <c r="CB10" s="757"/>
      <c r="CC10" s="757"/>
      <c r="CD10" s="757"/>
      <c r="CE10" s="757"/>
      <c r="CF10" s="757"/>
      <c r="CG10" s="758"/>
      <c r="CH10" s="769">
        <v>0</v>
      </c>
      <c r="CI10" s="770"/>
      <c r="CJ10" s="770"/>
      <c r="CK10" s="770"/>
      <c r="CL10" s="771"/>
      <c r="CM10" s="769">
        <v>110</v>
      </c>
      <c r="CN10" s="770"/>
      <c r="CO10" s="770"/>
      <c r="CP10" s="770"/>
      <c r="CQ10" s="771"/>
      <c r="CR10" s="769">
        <v>100</v>
      </c>
      <c r="CS10" s="770"/>
      <c r="CT10" s="770"/>
      <c r="CU10" s="770"/>
      <c r="CV10" s="771"/>
      <c r="CW10" s="769" t="s">
        <v>547</v>
      </c>
      <c r="CX10" s="770"/>
      <c r="CY10" s="770"/>
      <c r="CZ10" s="770"/>
      <c r="DA10" s="771"/>
      <c r="DB10" s="769" t="s">
        <v>560</v>
      </c>
      <c r="DC10" s="770"/>
      <c r="DD10" s="770"/>
      <c r="DE10" s="770"/>
      <c r="DF10" s="771"/>
      <c r="DG10" s="769" t="s">
        <v>567</v>
      </c>
      <c r="DH10" s="770"/>
      <c r="DI10" s="770"/>
      <c r="DJ10" s="770"/>
      <c r="DK10" s="771"/>
      <c r="DL10" s="769" t="s">
        <v>569</v>
      </c>
      <c r="DM10" s="770"/>
      <c r="DN10" s="770"/>
      <c r="DO10" s="770"/>
      <c r="DP10" s="771"/>
      <c r="DQ10" s="769" t="s">
        <v>567</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565</v>
      </c>
      <c r="BT11" s="757"/>
      <c r="BU11" s="757"/>
      <c r="BV11" s="757"/>
      <c r="BW11" s="757"/>
      <c r="BX11" s="757"/>
      <c r="BY11" s="757"/>
      <c r="BZ11" s="757"/>
      <c r="CA11" s="757"/>
      <c r="CB11" s="757"/>
      <c r="CC11" s="757"/>
      <c r="CD11" s="757"/>
      <c r="CE11" s="757"/>
      <c r="CF11" s="757"/>
      <c r="CG11" s="758"/>
      <c r="CH11" s="769">
        <v>0</v>
      </c>
      <c r="CI11" s="770"/>
      <c r="CJ11" s="770"/>
      <c r="CK11" s="770"/>
      <c r="CL11" s="771"/>
      <c r="CM11" s="769">
        <v>22</v>
      </c>
      <c r="CN11" s="770"/>
      <c r="CO11" s="770"/>
      <c r="CP11" s="770"/>
      <c r="CQ11" s="771"/>
      <c r="CR11" s="769">
        <v>10</v>
      </c>
      <c r="CS11" s="770"/>
      <c r="CT11" s="770"/>
      <c r="CU11" s="770"/>
      <c r="CV11" s="771"/>
      <c r="CW11" s="769">
        <v>2</v>
      </c>
      <c r="CX11" s="770"/>
      <c r="CY11" s="770"/>
      <c r="CZ11" s="770"/>
      <c r="DA11" s="771"/>
      <c r="DB11" s="769" t="s">
        <v>548</v>
      </c>
      <c r="DC11" s="770"/>
      <c r="DD11" s="770"/>
      <c r="DE11" s="770"/>
      <c r="DF11" s="771"/>
      <c r="DG11" s="769" t="s">
        <v>548</v>
      </c>
      <c r="DH11" s="770"/>
      <c r="DI11" s="770"/>
      <c r="DJ11" s="770"/>
      <c r="DK11" s="771"/>
      <c r="DL11" s="769" t="s">
        <v>548</v>
      </c>
      <c r="DM11" s="770"/>
      <c r="DN11" s="770"/>
      <c r="DO11" s="770"/>
      <c r="DP11" s="771"/>
      <c r="DQ11" s="769" t="s">
        <v>548</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566</v>
      </c>
      <c r="BT12" s="757"/>
      <c r="BU12" s="757"/>
      <c r="BV12" s="757"/>
      <c r="BW12" s="757"/>
      <c r="BX12" s="757"/>
      <c r="BY12" s="757"/>
      <c r="BZ12" s="757"/>
      <c r="CA12" s="757"/>
      <c r="CB12" s="757"/>
      <c r="CC12" s="757"/>
      <c r="CD12" s="757"/>
      <c r="CE12" s="757"/>
      <c r="CF12" s="757"/>
      <c r="CG12" s="758"/>
      <c r="CH12" s="769">
        <v>1</v>
      </c>
      <c r="CI12" s="770"/>
      <c r="CJ12" s="770"/>
      <c r="CK12" s="770"/>
      <c r="CL12" s="771"/>
      <c r="CM12" s="769">
        <v>31</v>
      </c>
      <c r="CN12" s="770"/>
      <c r="CO12" s="770"/>
      <c r="CP12" s="770"/>
      <c r="CQ12" s="771"/>
      <c r="CR12" s="769">
        <v>20</v>
      </c>
      <c r="CS12" s="770"/>
      <c r="CT12" s="770"/>
      <c r="CU12" s="770"/>
      <c r="CV12" s="771"/>
      <c r="CW12" s="769">
        <v>23</v>
      </c>
      <c r="CX12" s="770"/>
      <c r="CY12" s="770"/>
      <c r="CZ12" s="770"/>
      <c r="DA12" s="771"/>
      <c r="DB12" s="769" t="s">
        <v>548</v>
      </c>
      <c r="DC12" s="770"/>
      <c r="DD12" s="770"/>
      <c r="DE12" s="770"/>
      <c r="DF12" s="771"/>
      <c r="DG12" s="769" t="s">
        <v>548</v>
      </c>
      <c r="DH12" s="770"/>
      <c r="DI12" s="770"/>
      <c r="DJ12" s="770"/>
      <c r="DK12" s="771"/>
      <c r="DL12" s="769" t="s">
        <v>548</v>
      </c>
      <c r="DM12" s="770"/>
      <c r="DN12" s="770"/>
      <c r="DO12" s="770"/>
      <c r="DP12" s="771"/>
      <c r="DQ12" s="769" t="s">
        <v>547</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26286</v>
      </c>
      <c r="R23" s="782"/>
      <c r="S23" s="782"/>
      <c r="T23" s="782"/>
      <c r="U23" s="782"/>
      <c r="V23" s="782">
        <v>25235</v>
      </c>
      <c r="W23" s="782"/>
      <c r="X23" s="782"/>
      <c r="Y23" s="782"/>
      <c r="Z23" s="782"/>
      <c r="AA23" s="782">
        <v>1052</v>
      </c>
      <c r="AB23" s="782"/>
      <c r="AC23" s="782"/>
      <c r="AD23" s="782"/>
      <c r="AE23" s="783"/>
      <c r="AF23" s="784">
        <v>926</v>
      </c>
      <c r="AG23" s="782"/>
      <c r="AH23" s="782"/>
      <c r="AI23" s="782"/>
      <c r="AJ23" s="785"/>
      <c r="AK23" s="786"/>
      <c r="AL23" s="787"/>
      <c r="AM23" s="787"/>
      <c r="AN23" s="787"/>
      <c r="AO23" s="787"/>
      <c r="AP23" s="782">
        <v>24367</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6925</v>
      </c>
      <c r="R28" s="811"/>
      <c r="S28" s="811"/>
      <c r="T28" s="811"/>
      <c r="U28" s="811"/>
      <c r="V28" s="811">
        <v>6786</v>
      </c>
      <c r="W28" s="811"/>
      <c r="X28" s="811"/>
      <c r="Y28" s="811"/>
      <c r="Z28" s="811"/>
      <c r="AA28" s="811">
        <v>139</v>
      </c>
      <c r="AB28" s="811"/>
      <c r="AC28" s="811"/>
      <c r="AD28" s="811"/>
      <c r="AE28" s="812"/>
      <c r="AF28" s="813">
        <v>139</v>
      </c>
      <c r="AG28" s="811"/>
      <c r="AH28" s="811"/>
      <c r="AI28" s="811"/>
      <c r="AJ28" s="814"/>
      <c r="AK28" s="815">
        <v>492</v>
      </c>
      <c r="AL28" s="806"/>
      <c r="AM28" s="806"/>
      <c r="AN28" s="806"/>
      <c r="AO28" s="806"/>
      <c r="AP28" s="806" t="s">
        <v>548</v>
      </c>
      <c r="AQ28" s="806"/>
      <c r="AR28" s="806"/>
      <c r="AS28" s="806"/>
      <c r="AT28" s="806"/>
      <c r="AU28" s="806" t="s">
        <v>549</v>
      </c>
      <c r="AV28" s="806"/>
      <c r="AW28" s="806"/>
      <c r="AX28" s="806"/>
      <c r="AY28" s="806"/>
      <c r="AZ28" s="807" t="s">
        <v>548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651</v>
      </c>
      <c r="R29" s="747"/>
      <c r="S29" s="747"/>
      <c r="T29" s="747"/>
      <c r="U29" s="747"/>
      <c r="V29" s="747">
        <v>650</v>
      </c>
      <c r="W29" s="747"/>
      <c r="X29" s="747"/>
      <c r="Y29" s="747"/>
      <c r="Z29" s="747"/>
      <c r="AA29" s="747">
        <v>1</v>
      </c>
      <c r="AB29" s="747"/>
      <c r="AC29" s="747"/>
      <c r="AD29" s="747"/>
      <c r="AE29" s="748"/>
      <c r="AF29" s="749">
        <v>1</v>
      </c>
      <c r="AG29" s="750"/>
      <c r="AH29" s="750"/>
      <c r="AI29" s="750"/>
      <c r="AJ29" s="751"/>
      <c r="AK29" s="818">
        <v>208</v>
      </c>
      <c r="AL29" s="819"/>
      <c r="AM29" s="819"/>
      <c r="AN29" s="819"/>
      <c r="AO29" s="819"/>
      <c r="AP29" s="819" t="s">
        <v>547</v>
      </c>
      <c r="AQ29" s="819"/>
      <c r="AR29" s="819"/>
      <c r="AS29" s="819"/>
      <c r="AT29" s="819"/>
      <c r="AU29" s="819" t="s">
        <v>547</v>
      </c>
      <c r="AV29" s="819"/>
      <c r="AW29" s="819"/>
      <c r="AX29" s="819"/>
      <c r="AY29" s="819"/>
      <c r="AZ29" s="820" t="s">
        <v>547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5479</v>
      </c>
      <c r="R30" s="747"/>
      <c r="S30" s="747"/>
      <c r="T30" s="747"/>
      <c r="U30" s="747"/>
      <c r="V30" s="747">
        <v>5389</v>
      </c>
      <c r="W30" s="747"/>
      <c r="X30" s="747"/>
      <c r="Y30" s="747"/>
      <c r="Z30" s="747"/>
      <c r="AA30" s="747">
        <v>90</v>
      </c>
      <c r="AB30" s="747"/>
      <c r="AC30" s="747"/>
      <c r="AD30" s="747"/>
      <c r="AE30" s="748"/>
      <c r="AF30" s="749">
        <v>90</v>
      </c>
      <c r="AG30" s="750"/>
      <c r="AH30" s="750"/>
      <c r="AI30" s="750"/>
      <c r="AJ30" s="751"/>
      <c r="AK30" s="818">
        <v>738</v>
      </c>
      <c r="AL30" s="819"/>
      <c r="AM30" s="819"/>
      <c r="AN30" s="819"/>
      <c r="AO30" s="819"/>
      <c r="AP30" s="819" t="s">
        <v>548</v>
      </c>
      <c r="AQ30" s="819"/>
      <c r="AR30" s="819"/>
      <c r="AS30" s="819"/>
      <c r="AT30" s="819"/>
      <c r="AU30" s="819" t="s">
        <v>547</v>
      </c>
      <c r="AV30" s="819"/>
      <c r="AW30" s="819"/>
      <c r="AX30" s="819"/>
      <c r="AY30" s="819"/>
      <c r="AZ30" s="820" t="s">
        <v>547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39</v>
      </c>
      <c r="R31" s="747"/>
      <c r="S31" s="747"/>
      <c r="T31" s="747"/>
      <c r="U31" s="747"/>
      <c r="V31" s="747">
        <v>26</v>
      </c>
      <c r="W31" s="747"/>
      <c r="X31" s="747"/>
      <c r="Y31" s="747"/>
      <c r="Z31" s="747"/>
      <c r="AA31" s="747">
        <v>12</v>
      </c>
      <c r="AB31" s="747"/>
      <c r="AC31" s="747"/>
      <c r="AD31" s="747"/>
      <c r="AE31" s="748"/>
      <c r="AF31" s="749">
        <v>12</v>
      </c>
      <c r="AG31" s="750"/>
      <c r="AH31" s="750"/>
      <c r="AI31" s="750"/>
      <c r="AJ31" s="751"/>
      <c r="AK31" s="818" t="s">
        <v>548</v>
      </c>
      <c r="AL31" s="819"/>
      <c r="AM31" s="819"/>
      <c r="AN31" s="819"/>
      <c r="AO31" s="819"/>
      <c r="AP31" s="819" t="s">
        <v>548</v>
      </c>
      <c r="AQ31" s="819"/>
      <c r="AR31" s="819"/>
      <c r="AS31" s="819"/>
      <c r="AT31" s="819"/>
      <c r="AU31" s="819" t="s">
        <v>548</v>
      </c>
      <c r="AV31" s="819"/>
      <c r="AW31" s="819"/>
      <c r="AX31" s="819"/>
      <c r="AY31" s="819"/>
      <c r="AZ31" s="820" t="s">
        <v>548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9</v>
      </c>
      <c r="R32" s="747"/>
      <c r="S32" s="747"/>
      <c r="T32" s="747"/>
      <c r="U32" s="747"/>
      <c r="V32" s="747">
        <v>8</v>
      </c>
      <c r="W32" s="747"/>
      <c r="X32" s="747"/>
      <c r="Y32" s="747"/>
      <c r="Z32" s="747"/>
      <c r="AA32" s="747">
        <v>0</v>
      </c>
      <c r="AB32" s="747"/>
      <c r="AC32" s="747"/>
      <c r="AD32" s="747"/>
      <c r="AE32" s="748"/>
      <c r="AF32" s="749">
        <v>0</v>
      </c>
      <c r="AG32" s="750"/>
      <c r="AH32" s="750"/>
      <c r="AI32" s="750"/>
      <c r="AJ32" s="751"/>
      <c r="AK32" s="818">
        <v>5</v>
      </c>
      <c r="AL32" s="819"/>
      <c r="AM32" s="819"/>
      <c r="AN32" s="819"/>
      <c r="AO32" s="819"/>
      <c r="AP32" s="819" t="s">
        <v>548</v>
      </c>
      <c r="AQ32" s="819"/>
      <c r="AR32" s="819"/>
      <c r="AS32" s="819"/>
      <c r="AT32" s="819"/>
      <c r="AU32" s="819" t="s">
        <v>548</v>
      </c>
      <c r="AV32" s="819"/>
      <c r="AW32" s="819"/>
      <c r="AX32" s="819"/>
      <c r="AY32" s="819"/>
      <c r="AZ32" s="820" t="s">
        <v>547</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127</v>
      </c>
      <c r="R33" s="747"/>
      <c r="S33" s="747"/>
      <c r="T33" s="747"/>
      <c r="U33" s="747"/>
      <c r="V33" s="747">
        <v>127</v>
      </c>
      <c r="W33" s="747"/>
      <c r="X33" s="747"/>
      <c r="Y33" s="747"/>
      <c r="Z33" s="747"/>
      <c r="AA33" s="747">
        <v>0</v>
      </c>
      <c r="AB33" s="747"/>
      <c r="AC33" s="747"/>
      <c r="AD33" s="747"/>
      <c r="AE33" s="748"/>
      <c r="AF33" s="749">
        <v>0</v>
      </c>
      <c r="AG33" s="750"/>
      <c r="AH33" s="750"/>
      <c r="AI33" s="750"/>
      <c r="AJ33" s="751"/>
      <c r="AK33" s="818">
        <v>1</v>
      </c>
      <c r="AL33" s="819"/>
      <c r="AM33" s="819"/>
      <c r="AN33" s="819"/>
      <c r="AO33" s="819"/>
      <c r="AP33" s="819" t="s">
        <v>548</v>
      </c>
      <c r="AQ33" s="819"/>
      <c r="AR33" s="819"/>
      <c r="AS33" s="819"/>
      <c r="AT33" s="819"/>
      <c r="AU33" s="819" t="s">
        <v>548</v>
      </c>
      <c r="AV33" s="819"/>
      <c r="AW33" s="819"/>
      <c r="AX33" s="819"/>
      <c r="AY33" s="819"/>
      <c r="AZ33" s="820" t="s">
        <v>547</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382</v>
      </c>
      <c r="C34" s="744"/>
      <c r="D34" s="744"/>
      <c r="E34" s="744"/>
      <c r="F34" s="744"/>
      <c r="G34" s="744"/>
      <c r="H34" s="744"/>
      <c r="I34" s="744"/>
      <c r="J34" s="744"/>
      <c r="K34" s="744"/>
      <c r="L34" s="744"/>
      <c r="M34" s="744"/>
      <c r="N34" s="744"/>
      <c r="O34" s="744"/>
      <c r="P34" s="745"/>
      <c r="Q34" s="746">
        <v>1223</v>
      </c>
      <c r="R34" s="747"/>
      <c r="S34" s="747"/>
      <c r="T34" s="747"/>
      <c r="U34" s="747"/>
      <c r="V34" s="747">
        <v>1051</v>
      </c>
      <c r="W34" s="747"/>
      <c r="X34" s="747"/>
      <c r="Y34" s="747"/>
      <c r="Z34" s="747"/>
      <c r="AA34" s="747">
        <v>172</v>
      </c>
      <c r="AB34" s="747"/>
      <c r="AC34" s="747"/>
      <c r="AD34" s="747"/>
      <c r="AE34" s="748"/>
      <c r="AF34" s="749">
        <v>1079</v>
      </c>
      <c r="AG34" s="750"/>
      <c r="AH34" s="750"/>
      <c r="AI34" s="750"/>
      <c r="AJ34" s="751"/>
      <c r="AK34" s="818">
        <v>6</v>
      </c>
      <c r="AL34" s="819"/>
      <c r="AM34" s="819"/>
      <c r="AN34" s="819"/>
      <c r="AO34" s="819"/>
      <c r="AP34" s="819">
        <v>3906</v>
      </c>
      <c r="AQ34" s="819"/>
      <c r="AR34" s="819"/>
      <c r="AS34" s="819"/>
      <c r="AT34" s="819"/>
      <c r="AU34" s="819">
        <v>90</v>
      </c>
      <c r="AV34" s="819"/>
      <c r="AW34" s="819"/>
      <c r="AX34" s="819"/>
      <c r="AY34" s="819"/>
      <c r="AZ34" s="820" t="s">
        <v>548</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384</v>
      </c>
      <c r="C35" s="744"/>
      <c r="D35" s="744"/>
      <c r="E35" s="744"/>
      <c r="F35" s="744"/>
      <c r="G35" s="744"/>
      <c r="H35" s="744"/>
      <c r="I35" s="744"/>
      <c r="J35" s="744"/>
      <c r="K35" s="744"/>
      <c r="L35" s="744"/>
      <c r="M35" s="744"/>
      <c r="N35" s="744"/>
      <c r="O35" s="744"/>
      <c r="P35" s="745"/>
      <c r="Q35" s="746">
        <v>4454</v>
      </c>
      <c r="R35" s="747"/>
      <c r="S35" s="747"/>
      <c r="T35" s="747"/>
      <c r="U35" s="747"/>
      <c r="V35" s="747">
        <v>4585</v>
      </c>
      <c r="W35" s="747"/>
      <c r="X35" s="747"/>
      <c r="Y35" s="747"/>
      <c r="Z35" s="747"/>
      <c r="AA35" s="747">
        <v>-130</v>
      </c>
      <c r="AB35" s="747"/>
      <c r="AC35" s="747"/>
      <c r="AD35" s="747"/>
      <c r="AE35" s="748"/>
      <c r="AF35" s="749">
        <v>1109</v>
      </c>
      <c r="AG35" s="750"/>
      <c r="AH35" s="750"/>
      <c r="AI35" s="750"/>
      <c r="AJ35" s="751"/>
      <c r="AK35" s="818">
        <v>426</v>
      </c>
      <c r="AL35" s="819"/>
      <c r="AM35" s="819"/>
      <c r="AN35" s="819"/>
      <c r="AO35" s="819"/>
      <c r="AP35" s="819">
        <v>2886</v>
      </c>
      <c r="AQ35" s="819"/>
      <c r="AR35" s="819"/>
      <c r="AS35" s="819"/>
      <c r="AT35" s="819"/>
      <c r="AU35" s="819">
        <v>1554</v>
      </c>
      <c r="AV35" s="819"/>
      <c r="AW35" s="819"/>
      <c r="AX35" s="819"/>
      <c r="AY35" s="819"/>
      <c r="AZ35" s="820" t="s">
        <v>548</v>
      </c>
      <c r="BA35" s="820"/>
      <c r="BB35" s="820"/>
      <c r="BC35" s="820"/>
      <c r="BD35" s="820"/>
      <c r="BE35" s="816" t="s">
        <v>383</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385</v>
      </c>
      <c r="C36" s="744"/>
      <c r="D36" s="744"/>
      <c r="E36" s="744"/>
      <c r="F36" s="744"/>
      <c r="G36" s="744"/>
      <c r="H36" s="744"/>
      <c r="I36" s="744"/>
      <c r="J36" s="744"/>
      <c r="K36" s="744"/>
      <c r="L36" s="744"/>
      <c r="M36" s="744"/>
      <c r="N36" s="744"/>
      <c r="O36" s="744"/>
      <c r="P36" s="745"/>
      <c r="Q36" s="746">
        <v>52</v>
      </c>
      <c r="R36" s="747"/>
      <c r="S36" s="747"/>
      <c r="T36" s="747"/>
      <c r="U36" s="747"/>
      <c r="V36" s="747">
        <v>51</v>
      </c>
      <c r="W36" s="747"/>
      <c r="X36" s="747"/>
      <c r="Y36" s="747"/>
      <c r="Z36" s="747"/>
      <c r="AA36" s="747">
        <v>0</v>
      </c>
      <c r="AB36" s="747"/>
      <c r="AC36" s="747"/>
      <c r="AD36" s="747"/>
      <c r="AE36" s="748"/>
      <c r="AF36" s="749">
        <v>0</v>
      </c>
      <c r="AG36" s="750"/>
      <c r="AH36" s="750"/>
      <c r="AI36" s="750"/>
      <c r="AJ36" s="751"/>
      <c r="AK36" s="818">
        <v>36</v>
      </c>
      <c r="AL36" s="819"/>
      <c r="AM36" s="819"/>
      <c r="AN36" s="819"/>
      <c r="AO36" s="819"/>
      <c r="AP36" s="819">
        <v>79</v>
      </c>
      <c r="AQ36" s="819"/>
      <c r="AR36" s="819"/>
      <c r="AS36" s="819"/>
      <c r="AT36" s="819"/>
      <c r="AU36" s="819">
        <v>72</v>
      </c>
      <c r="AV36" s="819"/>
      <c r="AW36" s="819"/>
      <c r="AX36" s="819"/>
      <c r="AY36" s="819"/>
      <c r="AZ36" s="820" t="s">
        <v>548</v>
      </c>
      <c r="BA36" s="820"/>
      <c r="BB36" s="820"/>
      <c r="BC36" s="820"/>
      <c r="BD36" s="820"/>
      <c r="BE36" s="816" t="s">
        <v>386</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387</v>
      </c>
      <c r="C37" s="744"/>
      <c r="D37" s="744"/>
      <c r="E37" s="744"/>
      <c r="F37" s="744"/>
      <c r="G37" s="744"/>
      <c r="H37" s="744"/>
      <c r="I37" s="744"/>
      <c r="J37" s="744"/>
      <c r="K37" s="744"/>
      <c r="L37" s="744"/>
      <c r="M37" s="744"/>
      <c r="N37" s="744"/>
      <c r="O37" s="744"/>
      <c r="P37" s="745"/>
      <c r="Q37" s="746">
        <v>1919</v>
      </c>
      <c r="R37" s="747"/>
      <c r="S37" s="747"/>
      <c r="T37" s="747"/>
      <c r="U37" s="747"/>
      <c r="V37" s="747">
        <v>1917</v>
      </c>
      <c r="W37" s="747"/>
      <c r="X37" s="747"/>
      <c r="Y37" s="747"/>
      <c r="Z37" s="747"/>
      <c r="AA37" s="747">
        <v>3</v>
      </c>
      <c r="AB37" s="747"/>
      <c r="AC37" s="747"/>
      <c r="AD37" s="747"/>
      <c r="AE37" s="748"/>
      <c r="AF37" s="749">
        <v>2</v>
      </c>
      <c r="AG37" s="750"/>
      <c r="AH37" s="750"/>
      <c r="AI37" s="750"/>
      <c r="AJ37" s="751"/>
      <c r="AK37" s="818">
        <v>1252</v>
      </c>
      <c r="AL37" s="819"/>
      <c r="AM37" s="819"/>
      <c r="AN37" s="819"/>
      <c r="AO37" s="819"/>
      <c r="AP37" s="819">
        <v>11746</v>
      </c>
      <c r="AQ37" s="819"/>
      <c r="AR37" s="819"/>
      <c r="AS37" s="819"/>
      <c r="AT37" s="819"/>
      <c r="AU37" s="819">
        <v>10113</v>
      </c>
      <c r="AV37" s="819"/>
      <c r="AW37" s="819"/>
      <c r="AX37" s="819"/>
      <c r="AY37" s="819"/>
      <c r="AZ37" s="820" t="s">
        <v>547</v>
      </c>
      <c r="BA37" s="820"/>
      <c r="BB37" s="820"/>
      <c r="BC37" s="820"/>
      <c r="BD37" s="820"/>
      <c r="BE37" s="816" t="s">
        <v>386</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388</v>
      </c>
      <c r="C38" s="744"/>
      <c r="D38" s="744"/>
      <c r="E38" s="744"/>
      <c r="F38" s="744"/>
      <c r="G38" s="744"/>
      <c r="H38" s="744"/>
      <c r="I38" s="744"/>
      <c r="J38" s="744"/>
      <c r="K38" s="744"/>
      <c r="L38" s="744"/>
      <c r="M38" s="744"/>
      <c r="N38" s="744"/>
      <c r="O38" s="744"/>
      <c r="P38" s="745"/>
      <c r="Q38" s="746">
        <v>148</v>
      </c>
      <c r="R38" s="747"/>
      <c r="S38" s="747"/>
      <c r="T38" s="747"/>
      <c r="U38" s="747"/>
      <c r="V38" s="747">
        <v>148</v>
      </c>
      <c r="W38" s="747"/>
      <c r="X38" s="747"/>
      <c r="Y38" s="747"/>
      <c r="Z38" s="747"/>
      <c r="AA38" s="747">
        <v>1</v>
      </c>
      <c r="AB38" s="747"/>
      <c r="AC38" s="747"/>
      <c r="AD38" s="747"/>
      <c r="AE38" s="748"/>
      <c r="AF38" s="749">
        <v>1</v>
      </c>
      <c r="AG38" s="750"/>
      <c r="AH38" s="750"/>
      <c r="AI38" s="750"/>
      <c r="AJ38" s="751"/>
      <c r="AK38" s="818">
        <v>116</v>
      </c>
      <c r="AL38" s="819"/>
      <c r="AM38" s="819"/>
      <c r="AN38" s="819"/>
      <c r="AO38" s="819"/>
      <c r="AP38" s="819">
        <v>823</v>
      </c>
      <c r="AQ38" s="819"/>
      <c r="AR38" s="819"/>
      <c r="AS38" s="819"/>
      <c r="AT38" s="819"/>
      <c r="AU38" s="819">
        <v>790</v>
      </c>
      <c r="AV38" s="819"/>
      <c r="AW38" s="819"/>
      <c r="AX38" s="819"/>
      <c r="AY38" s="819"/>
      <c r="AZ38" s="820" t="s">
        <v>548</v>
      </c>
      <c r="BA38" s="820"/>
      <c r="BB38" s="820"/>
      <c r="BC38" s="820"/>
      <c r="BD38" s="820"/>
      <c r="BE38" s="816" t="s">
        <v>386</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389</v>
      </c>
      <c r="C39" s="744"/>
      <c r="D39" s="744"/>
      <c r="E39" s="744"/>
      <c r="F39" s="744"/>
      <c r="G39" s="744"/>
      <c r="H39" s="744"/>
      <c r="I39" s="744"/>
      <c r="J39" s="744"/>
      <c r="K39" s="744"/>
      <c r="L39" s="744"/>
      <c r="M39" s="744"/>
      <c r="N39" s="744"/>
      <c r="O39" s="744"/>
      <c r="P39" s="745"/>
      <c r="Q39" s="746">
        <v>42</v>
      </c>
      <c r="R39" s="747"/>
      <c r="S39" s="747"/>
      <c r="T39" s="747"/>
      <c r="U39" s="747"/>
      <c r="V39" s="747">
        <v>41</v>
      </c>
      <c r="W39" s="747"/>
      <c r="X39" s="747"/>
      <c r="Y39" s="747"/>
      <c r="Z39" s="747"/>
      <c r="AA39" s="747">
        <v>1</v>
      </c>
      <c r="AB39" s="747"/>
      <c r="AC39" s="747"/>
      <c r="AD39" s="747"/>
      <c r="AE39" s="748"/>
      <c r="AF39" s="749">
        <v>1</v>
      </c>
      <c r="AG39" s="750"/>
      <c r="AH39" s="750"/>
      <c r="AI39" s="750"/>
      <c r="AJ39" s="751"/>
      <c r="AK39" s="818">
        <v>34</v>
      </c>
      <c r="AL39" s="819"/>
      <c r="AM39" s="819"/>
      <c r="AN39" s="819"/>
      <c r="AO39" s="819"/>
      <c r="AP39" s="819">
        <v>327</v>
      </c>
      <c r="AQ39" s="819"/>
      <c r="AR39" s="819"/>
      <c r="AS39" s="819"/>
      <c r="AT39" s="819"/>
      <c r="AU39" s="819">
        <v>327</v>
      </c>
      <c r="AV39" s="819"/>
      <c r="AW39" s="819"/>
      <c r="AX39" s="819"/>
      <c r="AY39" s="819"/>
      <c r="AZ39" s="820" t="s">
        <v>548</v>
      </c>
      <c r="BA39" s="820"/>
      <c r="BB39" s="820"/>
      <c r="BC39" s="820"/>
      <c r="BD39" s="820"/>
      <c r="BE39" s="816" t="s">
        <v>386</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390</v>
      </c>
      <c r="C40" s="744"/>
      <c r="D40" s="744"/>
      <c r="E40" s="744"/>
      <c r="F40" s="744"/>
      <c r="G40" s="744"/>
      <c r="H40" s="744"/>
      <c r="I40" s="744"/>
      <c r="J40" s="744"/>
      <c r="K40" s="744"/>
      <c r="L40" s="744"/>
      <c r="M40" s="744"/>
      <c r="N40" s="744"/>
      <c r="O40" s="744"/>
      <c r="P40" s="745"/>
      <c r="Q40" s="746">
        <v>60</v>
      </c>
      <c r="R40" s="747"/>
      <c r="S40" s="747"/>
      <c r="T40" s="747"/>
      <c r="U40" s="747"/>
      <c r="V40" s="747">
        <v>60</v>
      </c>
      <c r="W40" s="747"/>
      <c r="X40" s="747"/>
      <c r="Y40" s="747"/>
      <c r="Z40" s="747"/>
      <c r="AA40" s="747">
        <v>0</v>
      </c>
      <c r="AB40" s="747"/>
      <c r="AC40" s="747"/>
      <c r="AD40" s="747"/>
      <c r="AE40" s="748"/>
      <c r="AF40" s="749">
        <v>0</v>
      </c>
      <c r="AG40" s="750"/>
      <c r="AH40" s="750"/>
      <c r="AI40" s="750"/>
      <c r="AJ40" s="751"/>
      <c r="AK40" s="818">
        <v>60</v>
      </c>
      <c r="AL40" s="819"/>
      <c r="AM40" s="819"/>
      <c r="AN40" s="819"/>
      <c r="AO40" s="819"/>
      <c r="AP40" s="819">
        <v>40</v>
      </c>
      <c r="AQ40" s="819"/>
      <c r="AR40" s="819"/>
      <c r="AS40" s="819"/>
      <c r="AT40" s="819"/>
      <c r="AU40" s="819">
        <v>30</v>
      </c>
      <c r="AV40" s="819"/>
      <c r="AW40" s="819"/>
      <c r="AX40" s="819"/>
      <c r="AY40" s="819"/>
      <c r="AZ40" s="820" t="s">
        <v>548</v>
      </c>
      <c r="BA40" s="820"/>
      <c r="BB40" s="820"/>
      <c r="BC40" s="820"/>
      <c r="BD40" s="820"/>
      <c r="BE40" s="816" t="s">
        <v>386</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2434</v>
      </c>
      <c r="AG63" s="830"/>
      <c r="AH63" s="830"/>
      <c r="AI63" s="830"/>
      <c r="AJ63" s="831"/>
      <c r="AK63" s="832"/>
      <c r="AL63" s="827"/>
      <c r="AM63" s="827"/>
      <c r="AN63" s="827"/>
      <c r="AO63" s="827"/>
      <c r="AP63" s="830">
        <v>19808</v>
      </c>
      <c r="AQ63" s="830"/>
      <c r="AR63" s="830"/>
      <c r="AS63" s="830"/>
      <c r="AT63" s="830"/>
      <c r="AU63" s="830">
        <v>12976</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395</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550</v>
      </c>
      <c r="C68" s="858"/>
      <c r="D68" s="858"/>
      <c r="E68" s="858"/>
      <c r="F68" s="858"/>
      <c r="G68" s="858"/>
      <c r="H68" s="858"/>
      <c r="I68" s="858"/>
      <c r="J68" s="858"/>
      <c r="K68" s="858"/>
      <c r="L68" s="858"/>
      <c r="M68" s="858"/>
      <c r="N68" s="858"/>
      <c r="O68" s="858"/>
      <c r="P68" s="859"/>
      <c r="Q68" s="860">
        <v>2905</v>
      </c>
      <c r="R68" s="854"/>
      <c r="S68" s="854"/>
      <c r="T68" s="854"/>
      <c r="U68" s="854"/>
      <c r="V68" s="854">
        <v>2880</v>
      </c>
      <c r="W68" s="854"/>
      <c r="X68" s="854"/>
      <c r="Y68" s="854"/>
      <c r="Z68" s="854"/>
      <c r="AA68" s="854">
        <v>24</v>
      </c>
      <c r="AB68" s="854"/>
      <c r="AC68" s="854"/>
      <c r="AD68" s="854"/>
      <c r="AE68" s="854"/>
      <c r="AF68" s="854">
        <v>24</v>
      </c>
      <c r="AG68" s="854"/>
      <c r="AH68" s="854"/>
      <c r="AI68" s="854"/>
      <c r="AJ68" s="854"/>
      <c r="AK68" s="854">
        <v>24</v>
      </c>
      <c r="AL68" s="854"/>
      <c r="AM68" s="854"/>
      <c r="AN68" s="854"/>
      <c r="AO68" s="854"/>
      <c r="AP68" s="854">
        <v>896</v>
      </c>
      <c r="AQ68" s="854"/>
      <c r="AR68" s="854"/>
      <c r="AS68" s="854"/>
      <c r="AT68" s="854"/>
      <c r="AU68" s="854">
        <v>521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551</v>
      </c>
      <c r="C69" s="862"/>
      <c r="D69" s="862"/>
      <c r="E69" s="862"/>
      <c r="F69" s="862"/>
      <c r="G69" s="862"/>
      <c r="H69" s="862"/>
      <c r="I69" s="862"/>
      <c r="J69" s="862"/>
      <c r="K69" s="862"/>
      <c r="L69" s="862"/>
      <c r="M69" s="862"/>
      <c r="N69" s="862"/>
      <c r="O69" s="862"/>
      <c r="P69" s="863"/>
      <c r="Q69" s="864">
        <v>306</v>
      </c>
      <c r="R69" s="819"/>
      <c r="S69" s="819"/>
      <c r="T69" s="819"/>
      <c r="U69" s="819"/>
      <c r="V69" s="819">
        <v>300</v>
      </c>
      <c r="W69" s="819"/>
      <c r="X69" s="819"/>
      <c r="Y69" s="819"/>
      <c r="Z69" s="819"/>
      <c r="AA69" s="819">
        <v>6</v>
      </c>
      <c r="AB69" s="819"/>
      <c r="AC69" s="819"/>
      <c r="AD69" s="819"/>
      <c r="AE69" s="819"/>
      <c r="AF69" s="819">
        <v>6</v>
      </c>
      <c r="AG69" s="819"/>
      <c r="AH69" s="819"/>
      <c r="AI69" s="819"/>
      <c r="AJ69" s="819"/>
      <c r="AK69" s="819">
        <v>10</v>
      </c>
      <c r="AL69" s="819"/>
      <c r="AM69" s="819"/>
      <c r="AN69" s="819"/>
      <c r="AO69" s="819"/>
      <c r="AP69" s="819">
        <v>41</v>
      </c>
      <c r="AQ69" s="819"/>
      <c r="AR69" s="819"/>
      <c r="AS69" s="819"/>
      <c r="AT69" s="819"/>
      <c r="AU69" s="819">
        <v>15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552</v>
      </c>
      <c r="C70" s="862"/>
      <c r="D70" s="862"/>
      <c r="E70" s="862"/>
      <c r="F70" s="862"/>
      <c r="G70" s="862"/>
      <c r="H70" s="862"/>
      <c r="I70" s="862"/>
      <c r="J70" s="862"/>
      <c r="K70" s="862"/>
      <c r="L70" s="862"/>
      <c r="M70" s="862"/>
      <c r="N70" s="862"/>
      <c r="O70" s="862"/>
      <c r="P70" s="863"/>
      <c r="Q70" s="864">
        <v>21</v>
      </c>
      <c r="R70" s="819"/>
      <c r="S70" s="819"/>
      <c r="T70" s="819"/>
      <c r="U70" s="819"/>
      <c r="V70" s="819">
        <v>4</v>
      </c>
      <c r="W70" s="819"/>
      <c r="X70" s="819"/>
      <c r="Y70" s="819"/>
      <c r="Z70" s="819"/>
      <c r="AA70" s="819">
        <v>18</v>
      </c>
      <c r="AB70" s="819"/>
      <c r="AC70" s="819"/>
      <c r="AD70" s="819"/>
      <c r="AE70" s="819"/>
      <c r="AF70" s="819">
        <v>18</v>
      </c>
      <c r="AG70" s="819"/>
      <c r="AH70" s="819"/>
      <c r="AI70" s="819"/>
      <c r="AJ70" s="819"/>
      <c r="AK70" s="819" t="s">
        <v>571</v>
      </c>
      <c r="AL70" s="819"/>
      <c r="AM70" s="819"/>
      <c r="AN70" s="819"/>
      <c r="AO70" s="819"/>
      <c r="AP70" s="819" t="s">
        <v>558</v>
      </c>
      <c r="AQ70" s="819"/>
      <c r="AR70" s="819"/>
      <c r="AS70" s="819"/>
      <c r="AT70" s="819"/>
      <c r="AU70" s="819" t="s">
        <v>547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553</v>
      </c>
      <c r="C71" s="862"/>
      <c r="D71" s="862"/>
      <c r="E71" s="862"/>
      <c r="F71" s="862"/>
      <c r="G71" s="862"/>
      <c r="H71" s="862"/>
      <c r="I71" s="862"/>
      <c r="J71" s="862"/>
      <c r="K71" s="862"/>
      <c r="L71" s="862"/>
      <c r="M71" s="862"/>
      <c r="N71" s="862"/>
      <c r="O71" s="862"/>
      <c r="P71" s="863"/>
      <c r="Q71" s="864">
        <v>1785</v>
      </c>
      <c r="R71" s="819"/>
      <c r="S71" s="819"/>
      <c r="T71" s="819"/>
      <c r="U71" s="819"/>
      <c r="V71" s="819">
        <v>1754</v>
      </c>
      <c r="W71" s="819"/>
      <c r="X71" s="819"/>
      <c r="Y71" s="819"/>
      <c r="Z71" s="819"/>
      <c r="AA71" s="819">
        <v>31</v>
      </c>
      <c r="AB71" s="819"/>
      <c r="AC71" s="819"/>
      <c r="AD71" s="819"/>
      <c r="AE71" s="819"/>
      <c r="AF71" s="819">
        <v>31</v>
      </c>
      <c r="AG71" s="819"/>
      <c r="AH71" s="819"/>
      <c r="AI71" s="819"/>
      <c r="AJ71" s="819"/>
      <c r="AK71" s="819">
        <v>3</v>
      </c>
      <c r="AL71" s="819"/>
      <c r="AM71" s="819"/>
      <c r="AN71" s="819"/>
      <c r="AO71" s="819"/>
      <c r="AP71" s="819">
        <v>245</v>
      </c>
      <c r="AQ71" s="819"/>
      <c r="AR71" s="819"/>
      <c r="AS71" s="819"/>
      <c r="AT71" s="819"/>
      <c r="AU71" s="819">
        <v>199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572</v>
      </c>
      <c r="C72" s="862"/>
      <c r="D72" s="862"/>
      <c r="E72" s="862"/>
      <c r="F72" s="862"/>
      <c r="G72" s="862"/>
      <c r="H72" s="862"/>
      <c r="I72" s="862"/>
      <c r="J72" s="862"/>
      <c r="K72" s="862"/>
      <c r="L72" s="862"/>
      <c r="M72" s="862"/>
      <c r="N72" s="862"/>
      <c r="O72" s="862"/>
      <c r="P72" s="863"/>
      <c r="Q72" s="864">
        <v>106</v>
      </c>
      <c r="R72" s="819"/>
      <c r="S72" s="819"/>
      <c r="T72" s="819"/>
      <c r="U72" s="819"/>
      <c r="V72" s="819">
        <v>103</v>
      </c>
      <c r="W72" s="819"/>
      <c r="X72" s="819"/>
      <c r="Y72" s="819"/>
      <c r="Z72" s="819"/>
      <c r="AA72" s="819">
        <v>3</v>
      </c>
      <c r="AB72" s="819"/>
      <c r="AC72" s="819"/>
      <c r="AD72" s="819"/>
      <c r="AE72" s="819"/>
      <c r="AF72" s="819">
        <v>3</v>
      </c>
      <c r="AG72" s="819"/>
      <c r="AH72" s="819"/>
      <c r="AI72" s="819"/>
      <c r="AJ72" s="819"/>
      <c r="AK72" s="819" t="s">
        <v>571</v>
      </c>
      <c r="AL72" s="819"/>
      <c r="AM72" s="819"/>
      <c r="AN72" s="819"/>
      <c r="AO72" s="819"/>
      <c r="AP72" s="819">
        <v>90</v>
      </c>
      <c r="AQ72" s="819"/>
      <c r="AR72" s="819"/>
      <c r="AS72" s="819"/>
      <c r="AT72" s="819"/>
      <c r="AU72" s="819">
        <v>32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554</v>
      </c>
      <c r="C73" s="862"/>
      <c r="D73" s="862"/>
      <c r="E73" s="862"/>
      <c r="F73" s="862"/>
      <c r="G73" s="862"/>
      <c r="H73" s="862"/>
      <c r="I73" s="862"/>
      <c r="J73" s="862"/>
      <c r="K73" s="862"/>
      <c r="L73" s="862"/>
      <c r="M73" s="862"/>
      <c r="N73" s="862"/>
      <c r="O73" s="862"/>
      <c r="P73" s="863"/>
      <c r="Q73" s="864">
        <v>1</v>
      </c>
      <c r="R73" s="819"/>
      <c r="S73" s="819"/>
      <c r="T73" s="819"/>
      <c r="U73" s="819"/>
      <c r="V73" s="819">
        <v>1</v>
      </c>
      <c r="W73" s="819"/>
      <c r="X73" s="819"/>
      <c r="Y73" s="819"/>
      <c r="Z73" s="819"/>
      <c r="AA73" s="819">
        <v>0</v>
      </c>
      <c r="AB73" s="819"/>
      <c r="AC73" s="819"/>
      <c r="AD73" s="819"/>
      <c r="AE73" s="819"/>
      <c r="AF73" s="819">
        <v>0</v>
      </c>
      <c r="AG73" s="819"/>
      <c r="AH73" s="819"/>
      <c r="AI73" s="819"/>
      <c r="AJ73" s="819"/>
      <c r="AK73" s="819">
        <v>1</v>
      </c>
      <c r="AL73" s="819"/>
      <c r="AM73" s="819"/>
      <c r="AN73" s="819"/>
      <c r="AO73" s="819"/>
      <c r="AP73" s="819" t="s">
        <v>548</v>
      </c>
      <c r="AQ73" s="819"/>
      <c r="AR73" s="819"/>
      <c r="AS73" s="819"/>
      <c r="AT73" s="819"/>
      <c r="AU73" s="819" t="s">
        <v>547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555</v>
      </c>
      <c r="C74" s="862"/>
      <c r="D74" s="862"/>
      <c r="E74" s="862"/>
      <c r="F74" s="862"/>
      <c r="G74" s="862"/>
      <c r="H74" s="862"/>
      <c r="I74" s="862"/>
      <c r="J74" s="862"/>
      <c r="K74" s="862"/>
      <c r="L74" s="862"/>
      <c r="M74" s="862"/>
      <c r="N74" s="862"/>
      <c r="O74" s="862"/>
      <c r="P74" s="863"/>
      <c r="Q74" s="864">
        <v>1</v>
      </c>
      <c r="R74" s="819"/>
      <c r="S74" s="819"/>
      <c r="T74" s="819"/>
      <c r="U74" s="819"/>
      <c r="V74" s="819">
        <v>0</v>
      </c>
      <c r="W74" s="819"/>
      <c r="X74" s="819"/>
      <c r="Y74" s="819"/>
      <c r="Z74" s="819"/>
      <c r="AA74" s="819">
        <v>1</v>
      </c>
      <c r="AB74" s="819"/>
      <c r="AC74" s="819"/>
      <c r="AD74" s="819"/>
      <c r="AE74" s="819"/>
      <c r="AF74" s="819">
        <v>1</v>
      </c>
      <c r="AG74" s="819"/>
      <c r="AH74" s="819"/>
      <c r="AI74" s="819"/>
      <c r="AJ74" s="819"/>
      <c r="AK74" s="819" t="s">
        <v>570</v>
      </c>
      <c r="AL74" s="819"/>
      <c r="AM74" s="819"/>
      <c r="AN74" s="819"/>
      <c r="AO74" s="819"/>
      <c r="AP74" s="819" t="s">
        <v>548</v>
      </c>
      <c r="AQ74" s="819"/>
      <c r="AR74" s="819"/>
      <c r="AS74" s="819"/>
      <c r="AT74" s="819"/>
      <c r="AU74" s="819" t="s">
        <v>547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559</v>
      </c>
      <c r="C75" s="862"/>
      <c r="D75" s="862"/>
      <c r="E75" s="862"/>
      <c r="F75" s="862"/>
      <c r="G75" s="862"/>
      <c r="H75" s="862"/>
      <c r="I75" s="862"/>
      <c r="J75" s="862"/>
      <c r="K75" s="862"/>
      <c r="L75" s="862"/>
      <c r="M75" s="862"/>
      <c r="N75" s="862"/>
      <c r="O75" s="862"/>
      <c r="P75" s="863"/>
      <c r="Q75" s="867">
        <v>5237</v>
      </c>
      <c r="R75" s="868"/>
      <c r="S75" s="868"/>
      <c r="T75" s="868"/>
      <c r="U75" s="818"/>
      <c r="V75" s="869">
        <v>4334</v>
      </c>
      <c r="W75" s="868"/>
      <c r="X75" s="868"/>
      <c r="Y75" s="868"/>
      <c r="Z75" s="818"/>
      <c r="AA75" s="869">
        <v>903</v>
      </c>
      <c r="AB75" s="868"/>
      <c r="AC75" s="868"/>
      <c r="AD75" s="868"/>
      <c r="AE75" s="818"/>
      <c r="AF75" s="869">
        <v>903</v>
      </c>
      <c r="AG75" s="868"/>
      <c r="AH75" s="868"/>
      <c r="AI75" s="868"/>
      <c r="AJ75" s="818"/>
      <c r="AK75" s="869" t="s">
        <v>570</v>
      </c>
      <c r="AL75" s="868"/>
      <c r="AM75" s="868"/>
      <c r="AN75" s="868"/>
      <c r="AO75" s="818"/>
      <c r="AP75" s="869" t="s">
        <v>560</v>
      </c>
      <c r="AQ75" s="868"/>
      <c r="AR75" s="868"/>
      <c r="AS75" s="868"/>
      <c r="AT75" s="818"/>
      <c r="AU75" s="869" t="s">
        <v>547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556</v>
      </c>
      <c r="C76" s="862"/>
      <c r="D76" s="862"/>
      <c r="E76" s="862"/>
      <c r="F76" s="862"/>
      <c r="G76" s="862"/>
      <c r="H76" s="862"/>
      <c r="I76" s="862"/>
      <c r="J76" s="862"/>
      <c r="K76" s="862"/>
      <c r="L76" s="862"/>
      <c r="M76" s="862"/>
      <c r="N76" s="862"/>
      <c r="O76" s="862"/>
      <c r="P76" s="863"/>
      <c r="Q76" s="867">
        <v>513</v>
      </c>
      <c r="R76" s="868"/>
      <c r="S76" s="868"/>
      <c r="T76" s="868"/>
      <c r="U76" s="818"/>
      <c r="V76" s="869">
        <v>492</v>
      </c>
      <c r="W76" s="868"/>
      <c r="X76" s="868"/>
      <c r="Y76" s="868"/>
      <c r="Z76" s="818"/>
      <c r="AA76" s="869">
        <v>21</v>
      </c>
      <c r="AB76" s="868"/>
      <c r="AC76" s="868"/>
      <c r="AD76" s="868"/>
      <c r="AE76" s="818"/>
      <c r="AF76" s="869">
        <v>21</v>
      </c>
      <c r="AG76" s="868"/>
      <c r="AH76" s="868"/>
      <c r="AI76" s="868"/>
      <c r="AJ76" s="818"/>
      <c r="AK76" s="869">
        <v>38</v>
      </c>
      <c r="AL76" s="868"/>
      <c r="AM76" s="868"/>
      <c r="AN76" s="868"/>
      <c r="AO76" s="818"/>
      <c r="AP76" s="869" t="s">
        <v>548</v>
      </c>
      <c r="AQ76" s="868"/>
      <c r="AR76" s="868"/>
      <c r="AS76" s="868"/>
      <c r="AT76" s="818"/>
      <c r="AU76" s="869" t="s">
        <v>547</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557</v>
      </c>
      <c r="C77" s="862"/>
      <c r="D77" s="862"/>
      <c r="E77" s="862"/>
      <c r="F77" s="862"/>
      <c r="G77" s="862"/>
      <c r="H77" s="862"/>
      <c r="I77" s="862"/>
      <c r="J77" s="862"/>
      <c r="K77" s="862"/>
      <c r="L77" s="862"/>
      <c r="M77" s="862"/>
      <c r="N77" s="862"/>
      <c r="O77" s="862"/>
      <c r="P77" s="863"/>
      <c r="Q77" s="867">
        <v>137940</v>
      </c>
      <c r="R77" s="868"/>
      <c r="S77" s="868"/>
      <c r="T77" s="868"/>
      <c r="U77" s="818"/>
      <c r="V77" s="869">
        <v>134304</v>
      </c>
      <c r="W77" s="868"/>
      <c r="X77" s="868"/>
      <c r="Y77" s="868"/>
      <c r="Z77" s="818"/>
      <c r="AA77" s="869">
        <v>3636</v>
      </c>
      <c r="AB77" s="868"/>
      <c r="AC77" s="868"/>
      <c r="AD77" s="868"/>
      <c r="AE77" s="818"/>
      <c r="AF77" s="869">
        <v>3636</v>
      </c>
      <c r="AG77" s="868"/>
      <c r="AH77" s="868"/>
      <c r="AI77" s="868"/>
      <c r="AJ77" s="818"/>
      <c r="AK77" s="869">
        <v>1742</v>
      </c>
      <c r="AL77" s="868"/>
      <c r="AM77" s="868"/>
      <c r="AN77" s="868"/>
      <c r="AO77" s="818"/>
      <c r="AP77" s="869" t="s">
        <v>548</v>
      </c>
      <c r="AQ77" s="868"/>
      <c r="AR77" s="868"/>
      <c r="AS77" s="868"/>
      <c r="AT77" s="818"/>
      <c r="AU77" s="869" t="s">
        <v>547</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4644</v>
      </c>
      <c r="AG88" s="830"/>
      <c r="AH88" s="830"/>
      <c r="AI88" s="830"/>
      <c r="AJ88" s="830"/>
      <c r="AK88" s="827"/>
      <c r="AL88" s="827"/>
      <c r="AM88" s="827"/>
      <c r="AN88" s="827"/>
      <c r="AO88" s="827"/>
      <c r="AP88" s="830">
        <v>1272</v>
      </c>
      <c r="AQ88" s="830"/>
      <c r="AR88" s="830"/>
      <c r="AS88" s="830"/>
      <c r="AT88" s="830"/>
      <c r="AU88" s="830">
        <v>767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201</v>
      </c>
      <c r="CS102" s="838"/>
      <c r="CT102" s="838"/>
      <c r="CU102" s="838"/>
      <c r="CV102" s="881"/>
      <c r="CW102" s="880">
        <v>28</v>
      </c>
      <c r="CX102" s="838"/>
      <c r="CY102" s="838"/>
      <c r="CZ102" s="838"/>
      <c r="DA102" s="881"/>
      <c r="DB102" s="880" t="s">
        <v>560</v>
      </c>
      <c r="DC102" s="838"/>
      <c r="DD102" s="838"/>
      <c r="DE102" s="838"/>
      <c r="DF102" s="881"/>
      <c r="DG102" s="880">
        <v>663</v>
      </c>
      <c r="DH102" s="838"/>
      <c r="DI102" s="838"/>
      <c r="DJ102" s="838"/>
      <c r="DK102" s="881"/>
      <c r="DL102" s="880" t="s">
        <v>547</v>
      </c>
      <c r="DM102" s="838"/>
      <c r="DN102" s="838"/>
      <c r="DO102" s="838"/>
      <c r="DP102" s="881"/>
      <c r="DQ102" s="880" t="s">
        <v>548</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283</v>
      </c>
      <c r="AG109" s="883"/>
      <c r="AH109" s="883"/>
      <c r="AI109" s="883"/>
      <c r="AJ109" s="884"/>
      <c r="AK109" s="882" t="s">
        <v>282</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283</v>
      </c>
      <c r="BW109" s="883"/>
      <c r="BX109" s="883"/>
      <c r="BY109" s="883"/>
      <c r="BZ109" s="884"/>
      <c r="CA109" s="882" t="s">
        <v>282</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283</v>
      </c>
      <c r="DM109" s="883"/>
      <c r="DN109" s="883"/>
      <c r="DO109" s="883"/>
      <c r="DP109" s="884"/>
      <c r="DQ109" s="882" t="s">
        <v>282</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3601826</v>
      </c>
      <c r="AB110" s="890"/>
      <c r="AC110" s="890"/>
      <c r="AD110" s="890"/>
      <c r="AE110" s="891"/>
      <c r="AF110" s="892">
        <v>3626293</v>
      </c>
      <c r="AG110" s="890"/>
      <c r="AH110" s="890"/>
      <c r="AI110" s="890"/>
      <c r="AJ110" s="891"/>
      <c r="AK110" s="892">
        <v>3362746</v>
      </c>
      <c r="AL110" s="890"/>
      <c r="AM110" s="890"/>
      <c r="AN110" s="890"/>
      <c r="AO110" s="891"/>
      <c r="AP110" s="893">
        <v>26.9</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25758481</v>
      </c>
      <c r="BR110" s="927"/>
      <c r="BS110" s="927"/>
      <c r="BT110" s="927"/>
      <c r="BU110" s="927"/>
      <c r="BV110" s="927">
        <v>25231545</v>
      </c>
      <c r="BW110" s="927"/>
      <c r="BX110" s="927"/>
      <c r="BY110" s="927"/>
      <c r="BZ110" s="927"/>
      <c r="CA110" s="927">
        <v>24367377</v>
      </c>
      <c r="CB110" s="927"/>
      <c r="CC110" s="927"/>
      <c r="CD110" s="927"/>
      <c r="CE110" s="927"/>
      <c r="CF110" s="941">
        <v>194.7</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412</v>
      </c>
      <c r="DH110" s="927"/>
      <c r="DI110" s="927"/>
      <c r="DJ110" s="927"/>
      <c r="DK110" s="927"/>
      <c r="DL110" s="927" t="s">
        <v>412</v>
      </c>
      <c r="DM110" s="927"/>
      <c r="DN110" s="927"/>
      <c r="DO110" s="927"/>
      <c r="DP110" s="927"/>
      <c r="DQ110" s="927" t="s">
        <v>412</v>
      </c>
      <c r="DR110" s="927"/>
      <c r="DS110" s="927"/>
      <c r="DT110" s="927"/>
      <c r="DU110" s="927"/>
      <c r="DV110" s="928" t="s">
        <v>412</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798041</v>
      </c>
      <c r="BR111" s="920"/>
      <c r="BS111" s="920"/>
      <c r="BT111" s="920"/>
      <c r="BU111" s="920"/>
      <c r="BV111" s="920">
        <v>788818</v>
      </c>
      <c r="BW111" s="920"/>
      <c r="BX111" s="920"/>
      <c r="BY111" s="920"/>
      <c r="BZ111" s="920"/>
      <c r="CA111" s="920">
        <v>700435</v>
      </c>
      <c r="CB111" s="920"/>
      <c r="CC111" s="920"/>
      <c r="CD111" s="920"/>
      <c r="CE111" s="920"/>
      <c r="CF111" s="914">
        <v>5.6</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14432109</v>
      </c>
      <c r="BR112" s="920"/>
      <c r="BS112" s="920"/>
      <c r="BT112" s="920"/>
      <c r="BU112" s="920"/>
      <c r="BV112" s="920">
        <v>13686262</v>
      </c>
      <c r="BW112" s="920"/>
      <c r="BX112" s="920"/>
      <c r="BY112" s="920"/>
      <c r="BZ112" s="920"/>
      <c r="CA112" s="920">
        <v>12975637</v>
      </c>
      <c r="CB112" s="920"/>
      <c r="CC112" s="920"/>
      <c r="CD112" s="920"/>
      <c r="CE112" s="920"/>
      <c r="CF112" s="914">
        <v>103.7</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1341770</v>
      </c>
      <c r="AB113" s="934"/>
      <c r="AC113" s="934"/>
      <c r="AD113" s="934"/>
      <c r="AE113" s="935"/>
      <c r="AF113" s="936">
        <v>1352529</v>
      </c>
      <c r="AG113" s="934"/>
      <c r="AH113" s="934"/>
      <c r="AI113" s="934"/>
      <c r="AJ113" s="935"/>
      <c r="AK113" s="936">
        <v>1410271</v>
      </c>
      <c r="AL113" s="934"/>
      <c r="AM113" s="934"/>
      <c r="AN113" s="934"/>
      <c r="AO113" s="935"/>
      <c r="AP113" s="937">
        <v>11.3</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747291</v>
      </c>
      <c r="BR113" s="920"/>
      <c r="BS113" s="920"/>
      <c r="BT113" s="920"/>
      <c r="BU113" s="920"/>
      <c r="BV113" s="920">
        <v>583969</v>
      </c>
      <c r="BW113" s="920"/>
      <c r="BX113" s="920"/>
      <c r="BY113" s="920"/>
      <c r="BZ113" s="920"/>
      <c r="CA113" s="920">
        <v>766990</v>
      </c>
      <c r="CB113" s="920"/>
      <c r="CC113" s="920"/>
      <c r="CD113" s="920"/>
      <c r="CE113" s="920"/>
      <c r="CF113" s="914">
        <v>6.1</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340754</v>
      </c>
      <c r="AB114" s="959"/>
      <c r="AC114" s="959"/>
      <c r="AD114" s="959"/>
      <c r="AE114" s="960"/>
      <c r="AF114" s="961">
        <v>265202</v>
      </c>
      <c r="AG114" s="959"/>
      <c r="AH114" s="959"/>
      <c r="AI114" s="959"/>
      <c r="AJ114" s="960"/>
      <c r="AK114" s="961">
        <v>231455</v>
      </c>
      <c r="AL114" s="959"/>
      <c r="AM114" s="959"/>
      <c r="AN114" s="959"/>
      <c r="AO114" s="960"/>
      <c r="AP114" s="962">
        <v>1.8</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2947765</v>
      </c>
      <c r="BR114" s="920"/>
      <c r="BS114" s="920"/>
      <c r="BT114" s="920"/>
      <c r="BU114" s="920"/>
      <c r="BV114" s="920">
        <v>2637676</v>
      </c>
      <c r="BW114" s="920"/>
      <c r="BX114" s="920"/>
      <c r="BY114" s="920"/>
      <c r="BZ114" s="920"/>
      <c r="CA114" s="920">
        <v>2542557</v>
      </c>
      <c r="CB114" s="920"/>
      <c r="CC114" s="920"/>
      <c r="CD114" s="920"/>
      <c r="CE114" s="920"/>
      <c r="CF114" s="914">
        <v>20.3</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7016</v>
      </c>
      <c r="AB115" s="934"/>
      <c r="AC115" s="934"/>
      <c r="AD115" s="934"/>
      <c r="AE115" s="935"/>
      <c r="AF115" s="936">
        <v>4985</v>
      </c>
      <c r="AG115" s="934"/>
      <c r="AH115" s="934"/>
      <c r="AI115" s="934"/>
      <c r="AJ115" s="935"/>
      <c r="AK115" s="936">
        <v>5092</v>
      </c>
      <c r="AL115" s="934"/>
      <c r="AM115" s="934"/>
      <c r="AN115" s="934"/>
      <c r="AO115" s="935"/>
      <c r="AP115" s="937">
        <v>0</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413</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747309</v>
      </c>
      <c r="DH115" s="959"/>
      <c r="DI115" s="959"/>
      <c r="DJ115" s="959"/>
      <c r="DK115" s="960"/>
      <c r="DL115" s="961">
        <v>747309</v>
      </c>
      <c r="DM115" s="959"/>
      <c r="DN115" s="959"/>
      <c r="DO115" s="959"/>
      <c r="DP115" s="960"/>
      <c r="DQ115" s="961">
        <v>663165</v>
      </c>
      <c r="DR115" s="959"/>
      <c r="DS115" s="959"/>
      <c r="DT115" s="959"/>
      <c r="DU115" s="960"/>
      <c r="DV115" s="962">
        <v>5.3</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84</v>
      </c>
      <c r="AB116" s="959"/>
      <c r="AC116" s="959"/>
      <c r="AD116" s="959"/>
      <c r="AE116" s="960"/>
      <c r="AF116" s="961">
        <v>87</v>
      </c>
      <c r="AG116" s="959"/>
      <c r="AH116" s="959"/>
      <c r="AI116" s="959"/>
      <c r="AJ116" s="960"/>
      <c r="AK116" s="961">
        <v>69</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26535</v>
      </c>
      <c r="DH116" s="959"/>
      <c r="DI116" s="959"/>
      <c r="DJ116" s="959"/>
      <c r="DK116" s="960"/>
      <c r="DL116" s="961">
        <v>20940</v>
      </c>
      <c r="DM116" s="959"/>
      <c r="DN116" s="959"/>
      <c r="DO116" s="959"/>
      <c r="DP116" s="960"/>
      <c r="DQ116" s="961">
        <v>18148</v>
      </c>
      <c r="DR116" s="959"/>
      <c r="DS116" s="959"/>
      <c r="DT116" s="959"/>
      <c r="DU116" s="960"/>
      <c r="DV116" s="962">
        <v>0.1</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5291450</v>
      </c>
      <c r="AB117" s="966"/>
      <c r="AC117" s="966"/>
      <c r="AD117" s="966"/>
      <c r="AE117" s="967"/>
      <c r="AF117" s="965">
        <v>5249096</v>
      </c>
      <c r="AG117" s="966"/>
      <c r="AH117" s="966"/>
      <c r="AI117" s="966"/>
      <c r="AJ117" s="967"/>
      <c r="AK117" s="965">
        <v>5009633</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283</v>
      </c>
      <c r="AG118" s="883"/>
      <c r="AH118" s="883"/>
      <c r="AI118" s="883"/>
      <c r="AJ118" s="884"/>
      <c r="AK118" s="882" t="s">
        <v>282</v>
      </c>
      <c r="AL118" s="883"/>
      <c r="AM118" s="883"/>
      <c r="AN118" s="883"/>
      <c r="AO118" s="884"/>
      <c r="AP118" s="990" t="s">
        <v>406</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435</v>
      </c>
      <c r="BP118" s="994"/>
      <c r="BQ118" s="985">
        <v>44684100</v>
      </c>
      <c r="BR118" s="986"/>
      <c r="BS118" s="986"/>
      <c r="BT118" s="986"/>
      <c r="BU118" s="986"/>
      <c r="BV118" s="986">
        <v>42928270</v>
      </c>
      <c r="BW118" s="986"/>
      <c r="BX118" s="986"/>
      <c r="BY118" s="986"/>
      <c r="BZ118" s="986"/>
      <c r="CA118" s="986">
        <v>41352996</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11123130</v>
      </c>
      <c r="BR119" s="927"/>
      <c r="BS119" s="927"/>
      <c r="BT119" s="927"/>
      <c r="BU119" s="927"/>
      <c r="BV119" s="927">
        <v>12185304</v>
      </c>
      <c r="BW119" s="927"/>
      <c r="BX119" s="927"/>
      <c r="BY119" s="927"/>
      <c r="BZ119" s="927"/>
      <c r="CA119" s="927">
        <v>12938409</v>
      </c>
      <c r="CB119" s="927"/>
      <c r="CC119" s="927"/>
      <c r="CD119" s="927"/>
      <c r="CE119" s="927"/>
      <c r="CF119" s="941">
        <v>103.4</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24197</v>
      </c>
      <c r="DH119" s="998"/>
      <c r="DI119" s="998"/>
      <c r="DJ119" s="998"/>
      <c r="DK119" s="999"/>
      <c r="DL119" s="1000">
        <v>20569</v>
      </c>
      <c r="DM119" s="998"/>
      <c r="DN119" s="998"/>
      <c r="DO119" s="998"/>
      <c r="DP119" s="999"/>
      <c r="DQ119" s="1000">
        <v>19122</v>
      </c>
      <c r="DR119" s="998"/>
      <c r="DS119" s="998"/>
      <c r="DT119" s="998"/>
      <c r="DU119" s="999"/>
      <c r="DV119" s="1001">
        <v>0.2</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823820</v>
      </c>
      <c r="BR120" s="920"/>
      <c r="BS120" s="920"/>
      <c r="BT120" s="920"/>
      <c r="BU120" s="920"/>
      <c r="BV120" s="920">
        <v>749505</v>
      </c>
      <c r="BW120" s="920"/>
      <c r="BX120" s="920"/>
      <c r="BY120" s="920"/>
      <c r="BZ120" s="920"/>
      <c r="CA120" s="920">
        <v>624959</v>
      </c>
      <c r="CB120" s="920"/>
      <c r="CC120" s="920"/>
      <c r="CD120" s="920"/>
      <c r="CE120" s="920"/>
      <c r="CF120" s="914">
        <v>5</v>
      </c>
      <c r="CG120" s="915"/>
      <c r="CH120" s="915"/>
      <c r="CI120" s="915"/>
      <c r="CJ120" s="915"/>
      <c r="CK120" s="1013" t="s">
        <v>441</v>
      </c>
      <c r="CL120" s="1014"/>
      <c r="CM120" s="1014"/>
      <c r="CN120" s="1014"/>
      <c r="CO120" s="1015"/>
      <c r="CP120" s="1021" t="s">
        <v>442</v>
      </c>
      <c r="CQ120" s="1022"/>
      <c r="CR120" s="1022"/>
      <c r="CS120" s="1022"/>
      <c r="CT120" s="1022"/>
      <c r="CU120" s="1022"/>
      <c r="CV120" s="1022"/>
      <c r="CW120" s="1022"/>
      <c r="CX120" s="1022"/>
      <c r="CY120" s="1022"/>
      <c r="CZ120" s="1022"/>
      <c r="DA120" s="1022"/>
      <c r="DB120" s="1022"/>
      <c r="DC120" s="1022"/>
      <c r="DD120" s="1022"/>
      <c r="DE120" s="1022"/>
      <c r="DF120" s="1023"/>
      <c r="DG120" s="926">
        <v>11152492</v>
      </c>
      <c r="DH120" s="927"/>
      <c r="DI120" s="927"/>
      <c r="DJ120" s="927"/>
      <c r="DK120" s="927"/>
      <c r="DL120" s="927">
        <v>10561693</v>
      </c>
      <c r="DM120" s="927"/>
      <c r="DN120" s="927"/>
      <c r="DO120" s="927"/>
      <c r="DP120" s="927"/>
      <c r="DQ120" s="927">
        <v>10113461</v>
      </c>
      <c r="DR120" s="927"/>
      <c r="DS120" s="927"/>
      <c r="DT120" s="927"/>
      <c r="DU120" s="927"/>
      <c r="DV120" s="928">
        <v>80.8</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31414401</v>
      </c>
      <c r="BR121" s="986"/>
      <c r="BS121" s="986"/>
      <c r="BT121" s="986"/>
      <c r="BU121" s="986"/>
      <c r="BV121" s="986">
        <v>31380958</v>
      </c>
      <c r="BW121" s="986"/>
      <c r="BX121" s="986"/>
      <c r="BY121" s="986"/>
      <c r="BZ121" s="986"/>
      <c r="CA121" s="986">
        <v>30965476</v>
      </c>
      <c r="CB121" s="986"/>
      <c r="CC121" s="986"/>
      <c r="CD121" s="986"/>
      <c r="CE121" s="986"/>
      <c r="CF121" s="1024">
        <v>247.4</v>
      </c>
      <c r="CG121" s="1025"/>
      <c r="CH121" s="1025"/>
      <c r="CI121" s="1025"/>
      <c r="CJ121" s="1025"/>
      <c r="CK121" s="1016"/>
      <c r="CL121" s="1017"/>
      <c r="CM121" s="1017"/>
      <c r="CN121" s="1017"/>
      <c r="CO121" s="1018"/>
      <c r="CP121" s="1007" t="s">
        <v>445</v>
      </c>
      <c r="CQ121" s="1008"/>
      <c r="CR121" s="1008"/>
      <c r="CS121" s="1008"/>
      <c r="CT121" s="1008"/>
      <c r="CU121" s="1008"/>
      <c r="CV121" s="1008"/>
      <c r="CW121" s="1008"/>
      <c r="CX121" s="1008"/>
      <c r="CY121" s="1008"/>
      <c r="CZ121" s="1008"/>
      <c r="DA121" s="1008"/>
      <c r="DB121" s="1008"/>
      <c r="DC121" s="1008"/>
      <c r="DD121" s="1008"/>
      <c r="DE121" s="1008"/>
      <c r="DF121" s="1009"/>
      <c r="DG121" s="919">
        <v>1656743</v>
      </c>
      <c r="DH121" s="920"/>
      <c r="DI121" s="920"/>
      <c r="DJ121" s="920"/>
      <c r="DK121" s="920"/>
      <c r="DL121" s="920">
        <v>1657731</v>
      </c>
      <c r="DM121" s="920"/>
      <c r="DN121" s="920"/>
      <c r="DO121" s="920"/>
      <c r="DP121" s="920"/>
      <c r="DQ121" s="920">
        <v>1554483</v>
      </c>
      <c r="DR121" s="920"/>
      <c r="DS121" s="920"/>
      <c r="DT121" s="920"/>
      <c r="DU121" s="920"/>
      <c r="DV121" s="921">
        <v>12.4</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446</v>
      </c>
      <c r="BP122" s="994"/>
      <c r="BQ122" s="1034">
        <v>43361351</v>
      </c>
      <c r="BR122" s="1035"/>
      <c r="BS122" s="1035"/>
      <c r="BT122" s="1035"/>
      <c r="BU122" s="1035"/>
      <c r="BV122" s="1035">
        <v>44315767</v>
      </c>
      <c r="BW122" s="1035"/>
      <c r="BX122" s="1035"/>
      <c r="BY122" s="1035"/>
      <c r="BZ122" s="1035"/>
      <c r="CA122" s="1035">
        <v>44528844</v>
      </c>
      <c r="CB122" s="1035"/>
      <c r="CC122" s="1035"/>
      <c r="CD122" s="1035"/>
      <c r="CE122" s="1035"/>
      <c r="CF122" s="987"/>
      <c r="CG122" s="988"/>
      <c r="CH122" s="988"/>
      <c r="CI122" s="988"/>
      <c r="CJ122" s="989"/>
      <c r="CK122" s="1016"/>
      <c r="CL122" s="1017"/>
      <c r="CM122" s="1017"/>
      <c r="CN122" s="1017"/>
      <c r="CO122" s="1018"/>
      <c r="CP122" s="1007" t="s">
        <v>447</v>
      </c>
      <c r="CQ122" s="1008"/>
      <c r="CR122" s="1008"/>
      <c r="CS122" s="1008"/>
      <c r="CT122" s="1008"/>
      <c r="CU122" s="1008"/>
      <c r="CV122" s="1008"/>
      <c r="CW122" s="1008"/>
      <c r="CX122" s="1008"/>
      <c r="CY122" s="1008"/>
      <c r="CZ122" s="1008"/>
      <c r="DA122" s="1008"/>
      <c r="DB122" s="1008"/>
      <c r="DC122" s="1008"/>
      <c r="DD122" s="1008"/>
      <c r="DE122" s="1008"/>
      <c r="DF122" s="1009"/>
      <c r="DG122" s="919">
        <v>933271</v>
      </c>
      <c r="DH122" s="920"/>
      <c r="DI122" s="920"/>
      <c r="DJ122" s="920"/>
      <c r="DK122" s="920"/>
      <c r="DL122" s="920">
        <v>865169</v>
      </c>
      <c r="DM122" s="920"/>
      <c r="DN122" s="920"/>
      <c r="DO122" s="920"/>
      <c r="DP122" s="920"/>
      <c r="DQ122" s="920">
        <v>789628</v>
      </c>
      <c r="DR122" s="920"/>
      <c r="DS122" s="920"/>
      <c r="DT122" s="920"/>
      <c r="DU122" s="920"/>
      <c r="DV122" s="921">
        <v>6.3</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5770</v>
      </c>
      <c r="AB123" s="959"/>
      <c r="AC123" s="959"/>
      <c r="AD123" s="959"/>
      <c r="AE123" s="960"/>
      <c r="AF123" s="961">
        <v>3404</v>
      </c>
      <c r="AG123" s="959"/>
      <c r="AH123" s="959"/>
      <c r="AI123" s="959"/>
      <c r="AJ123" s="960"/>
      <c r="AK123" s="961">
        <v>3329</v>
      </c>
      <c r="AL123" s="959"/>
      <c r="AM123" s="959"/>
      <c r="AN123" s="959"/>
      <c r="AO123" s="960"/>
      <c r="AP123" s="962">
        <v>0</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9.9</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t="s">
        <v>449</v>
      </c>
      <c r="CQ123" s="1008"/>
      <c r="CR123" s="1008"/>
      <c r="CS123" s="1008"/>
      <c r="CT123" s="1008"/>
      <c r="CU123" s="1008"/>
      <c r="CV123" s="1008"/>
      <c r="CW123" s="1008"/>
      <c r="CX123" s="1008"/>
      <c r="CY123" s="1008"/>
      <c r="CZ123" s="1008"/>
      <c r="DA123" s="1008"/>
      <c r="DB123" s="1008"/>
      <c r="DC123" s="1008"/>
      <c r="DD123" s="1008"/>
      <c r="DE123" s="1008"/>
      <c r="DF123" s="1009"/>
      <c r="DG123" s="958">
        <v>360642</v>
      </c>
      <c r="DH123" s="959"/>
      <c r="DI123" s="959"/>
      <c r="DJ123" s="959"/>
      <c r="DK123" s="960"/>
      <c r="DL123" s="961">
        <v>343776</v>
      </c>
      <c r="DM123" s="959"/>
      <c r="DN123" s="959"/>
      <c r="DO123" s="959"/>
      <c r="DP123" s="960"/>
      <c r="DQ123" s="961">
        <v>326551</v>
      </c>
      <c r="DR123" s="959"/>
      <c r="DS123" s="959"/>
      <c r="DT123" s="959"/>
      <c r="DU123" s="960"/>
      <c r="DV123" s="962">
        <v>2.6</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450</v>
      </c>
      <c r="AB124" s="959"/>
      <c r="AC124" s="959"/>
      <c r="AD124" s="959"/>
      <c r="AE124" s="960"/>
      <c r="AF124" s="961" t="s">
        <v>450</v>
      </c>
      <c r="AG124" s="959"/>
      <c r="AH124" s="959"/>
      <c r="AI124" s="959"/>
      <c r="AJ124" s="960"/>
      <c r="AK124" s="961" t="s">
        <v>450</v>
      </c>
      <c r="AL124" s="959"/>
      <c r="AM124" s="959"/>
      <c r="AN124" s="959"/>
      <c r="AO124" s="960"/>
      <c r="AP124" s="962" t="s">
        <v>450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v>328961</v>
      </c>
      <c r="DH124" s="998"/>
      <c r="DI124" s="998"/>
      <c r="DJ124" s="998"/>
      <c r="DK124" s="999"/>
      <c r="DL124" s="1000">
        <v>257893</v>
      </c>
      <c r="DM124" s="998"/>
      <c r="DN124" s="998"/>
      <c r="DO124" s="998"/>
      <c r="DP124" s="999"/>
      <c r="DQ124" s="1000">
        <v>191514</v>
      </c>
      <c r="DR124" s="998"/>
      <c r="DS124" s="998"/>
      <c r="DT124" s="998"/>
      <c r="DU124" s="999"/>
      <c r="DV124" s="1001">
        <v>1.5</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450</v>
      </c>
      <c r="AB125" s="959"/>
      <c r="AC125" s="959"/>
      <c r="AD125" s="959"/>
      <c r="AE125" s="960"/>
      <c r="AF125" s="961" t="s">
        <v>450</v>
      </c>
      <c r="AG125" s="959"/>
      <c r="AH125" s="959"/>
      <c r="AI125" s="959"/>
      <c r="AJ125" s="960"/>
      <c r="AK125" s="961" t="s">
        <v>450</v>
      </c>
      <c r="AL125" s="959"/>
      <c r="AM125" s="959"/>
      <c r="AN125" s="959"/>
      <c r="AO125" s="960"/>
      <c r="AP125" s="962" t="s">
        <v>450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450</v>
      </c>
      <c r="DH125" s="927"/>
      <c r="DI125" s="927"/>
      <c r="DJ125" s="927"/>
      <c r="DK125" s="927"/>
      <c r="DL125" s="927" t="s">
        <v>450</v>
      </c>
      <c r="DM125" s="927"/>
      <c r="DN125" s="927"/>
      <c r="DO125" s="927"/>
      <c r="DP125" s="927"/>
      <c r="DQ125" s="927" t="s">
        <v>450</v>
      </c>
      <c r="DR125" s="927"/>
      <c r="DS125" s="927"/>
      <c r="DT125" s="927"/>
      <c r="DU125" s="927"/>
      <c r="DV125" s="928" t="s">
        <v>450</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921</v>
      </c>
      <c r="AB126" s="959"/>
      <c r="AC126" s="959"/>
      <c r="AD126" s="959"/>
      <c r="AE126" s="960"/>
      <c r="AF126" s="961">
        <v>1252</v>
      </c>
      <c r="AG126" s="959"/>
      <c r="AH126" s="959"/>
      <c r="AI126" s="959"/>
      <c r="AJ126" s="960"/>
      <c r="AK126" s="961">
        <v>1447</v>
      </c>
      <c r="AL126" s="959"/>
      <c r="AM126" s="959"/>
      <c r="AN126" s="959"/>
      <c r="AO126" s="960"/>
      <c r="AP126" s="962">
        <v>0</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450</v>
      </c>
      <c r="DH126" s="920"/>
      <c r="DI126" s="920"/>
      <c r="DJ126" s="920"/>
      <c r="DK126" s="920"/>
      <c r="DL126" s="920" t="s">
        <v>450</v>
      </c>
      <c r="DM126" s="920"/>
      <c r="DN126" s="920"/>
      <c r="DO126" s="920"/>
      <c r="DP126" s="920"/>
      <c r="DQ126" s="920" t="s">
        <v>450</v>
      </c>
      <c r="DR126" s="920"/>
      <c r="DS126" s="920"/>
      <c r="DT126" s="920"/>
      <c r="DU126" s="920"/>
      <c r="DV126" s="921" t="s">
        <v>450</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325</v>
      </c>
      <c r="AB127" s="959"/>
      <c r="AC127" s="959"/>
      <c r="AD127" s="959"/>
      <c r="AE127" s="960"/>
      <c r="AF127" s="961">
        <v>329</v>
      </c>
      <c r="AG127" s="959"/>
      <c r="AH127" s="959"/>
      <c r="AI127" s="959"/>
      <c r="AJ127" s="960"/>
      <c r="AK127" s="961">
        <v>316</v>
      </c>
      <c r="AL127" s="959"/>
      <c r="AM127" s="959"/>
      <c r="AN127" s="959"/>
      <c r="AO127" s="960"/>
      <c r="AP127" s="962">
        <v>0</v>
      </c>
      <c r="AQ127" s="963"/>
      <c r="AR127" s="963"/>
      <c r="AS127" s="963"/>
      <c r="AT127" s="964"/>
      <c r="AU127" s="233"/>
      <c r="AV127" s="233"/>
      <c r="AW127" s="233"/>
      <c r="AX127" s="886" t="s">
        <v>460</v>
      </c>
      <c r="AY127" s="887"/>
      <c r="AZ127" s="887"/>
      <c r="BA127" s="887"/>
      <c r="BB127" s="887"/>
      <c r="BC127" s="887"/>
      <c r="BD127" s="887"/>
      <c r="BE127" s="888"/>
      <c r="BF127" s="1041" t="s">
        <v>450</v>
      </c>
      <c r="BG127" s="1042"/>
      <c r="BH127" s="1042"/>
      <c r="BI127" s="1042"/>
      <c r="BJ127" s="1042"/>
      <c r="BK127" s="1042"/>
      <c r="BL127" s="1051"/>
      <c r="BM127" s="1041">
        <v>12.72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v>413</v>
      </c>
      <c r="DH127" s="1048"/>
      <c r="DI127" s="1048"/>
      <c r="DJ127" s="1048"/>
      <c r="DK127" s="1048"/>
      <c r="DL127" s="1048" t="s">
        <v>462</v>
      </c>
      <c r="DM127" s="1048"/>
      <c r="DN127" s="1048"/>
      <c r="DO127" s="1048"/>
      <c r="DP127" s="1048"/>
      <c r="DQ127" s="1048" t="s">
        <v>462</v>
      </c>
      <c r="DR127" s="1048"/>
      <c r="DS127" s="1048"/>
      <c r="DT127" s="1048"/>
      <c r="DU127" s="1048"/>
      <c r="DV127" s="1049" t="s">
        <v>462</v>
      </c>
      <c r="DW127" s="1049"/>
      <c r="DX127" s="1049"/>
      <c r="DY127" s="1049"/>
      <c r="DZ127" s="1050"/>
    </row>
    <row r="128" spans="1:130" s="197" customFormat="1" ht="26.25" customHeight="1">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89">
        <v>134485</v>
      </c>
      <c r="AB128" s="1090"/>
      <c r="AC128" s="1090"/>
      <c r="AD128" s="1090"/>
      <c r="AE128" s="1091"/>
      <c r="AF128" s="1092">
        <v>118560</v>
      </c>
      <c r="AG128" s="1090"/>
      <c r="AH128" s="1090"/>
      <c r="AI128" s="1090"/>
      <c r="AJ128" s="1091"/>
      <c r="AK128" s="1092">
        <v>97296</v>
      </c>
      <c r="AL128" s="1090"/>
      <c r="AM128" s="1090"/>
      <c r="AN128" s="1090"/>
      <c r="AO128" s="1091"/>
      <c r="AP128" s="1093"/>
      <c r="AQ128" s="1094"/>
      <c r="AR128" s="1094"/>
      <c r="AS128" s="1094"/>
      <c r="AT128" s="1095"/>
      <c r="AU128" s="235"/>
      <c r="AV128" s="235"/>
      <c r="AW128" s="235"/>
      <c r="AX128" s="1054" t="s">
        <v>465</v>
      </c>
      <c r="AY128" s="950"/>
      <c r="AZ128" s="950"/>
      <c r="BA128" s="950"/>
      <c r="BB128" s="950"/>
      <c r="BC128" s="950"/>
      <c r="BD128" s="950"/>
      <c r="BE128" s="951"/>
      <c r="BF128" s="1066" t="s">
        <v>450</v>
      </c>
      <c r="BG128" s="1067"/>
      <c r="BH128" s="1067"/>
      <c r="BI128" s="1067"/>
      <c r="BJ128" s="1067"/>
      <c r="BK128" s="1067"/>
      <c r="BL128" s="1068"/>
      <c r="BM128" s="1066">
        <v>17.72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16492024</v>
      </c>
      <c r="AB129" s="959"/>
      <c r="AC129" s="959"/>
      <c r="AD129" s="959"/>
      <c r="AE129" s="960"/>
      <c r="AF129" s="961">
        <v>16077515</v>
      </c>
      <c r="AG129" s="959"/>
      <c r="AH129" s="959"/>
      <c r="AI129" s="959"/>
      <c r="AJ129" s="960"/>
      <c r="AK129" s="961">
        <v>15885722</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13.5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3188067</v>
      </c>
      <c r="AB130" s="959"/>
      <c r="AC130" s="959"/>
      <c r="AD130" s="959"/>
      <c r="AE130" s="960"/>
      <c r="AF130" s="961">
        <v>3418358</v>
      </c>
      <c r="AG130" s="959"/>
      <c r="AH130" s="959"/>
      <c r="AI130" s="959"/>
      <c r="AJ130" s="960"/>
      <c r="AK130" s="961">
        <v>3371850</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t="s">
        <v>471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13303957</v>
      </c>
      <c r="AB131" s="998"/>
      <c r="AC131" s="998"/>
      <c r="AD131" s="998"/>
      <c r="AE131" s="999"/>
      <c r="AF131" s="1000">
        <v>12659157</v>
      </c>
      <c r="AG131" s="998"/>
      <c r="AH131" s="998"/>
      <c r="AI131" s="998"/>
      <c r="AJ131" s="999"/>
      <c r="AK131" s="1000">
        <v>12513872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14.79934128</v>
      </c>
      <c r="AB132" s="1104"/>
      <c r="AC132" s="1104"/>
      <c r="AD132" s="1104"/>
      <c r="AE132" s="1105"/>
      <c r="AF132" s="1106">
        <v>13.525213409999999</v>
      </c>
      <c r="AG132" s="1104"/>
      <c r="AH132" s="1104"/>
      <c r="AI132" s="1104"/>
      <c r="AJ132" s="1105"/>
      <c r="AK132" s="1106">
        <v>12.31023459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16</v>
      </c>
      <c r="AB133" s="1111"/>
      <c r="AC133" s="1111"/>
      <c r="AD133" s="1111"/>
      <c r="AE133" s="1112"/>
      <c r="AF133" s="1110">
        <v>14.6</v>
      </c>
      <c r="AG133" s="1111"/>
      <c r="AH133" s="1111"/>
      <c r="AI133" s="1111"/>
      <c r="AJ133" s="1112"/>
      <c r="AK133" s="1110">
        <v>13.5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4" zoomScaleNormal="85" zoomScaleSheetLayoutView="100" workbookViewId="0">
      <selection activeCell="L74" sqref="L74"/>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19" t="s">
        <v>483</v>
      </c>
      <c r="H9" s="1120"/>
      <c r="I9" s="1120"/>
      <c r="J9" s="1121"/>
      <c r="K9" s="263">
        <v>3271724</v>
      </c>
      <c r="L9" s="264">
        <v>64196</v>
      </c>
      <c r="M9" s="265">
        <v>62416</v>
      </c>
      <c r="N9" s="266">
        <v>2.9</v>
      </c>
    </row>
    <row r="10" spans="1:16">
      <c r="A10" s="248"/>
      <c r="B10" s="244"/>
      <c r="C10" s="244"/>
      <c r="D10" s="244"/>
      <c r="E10" s="244"/>
      <c r="F10" s="244"/>
      <c r="G10" s="1119" t="s">
        <v>484</v>
      </c>
      <c r="H10" s="1120"/>
      <c r="I10" s="1120"/>
      <c r="J10" s="1121"/>
      <c r="K10" s="267">
        <v>258653</v>
      </c>
      <c r="L10" s="268">
        <v>5075</v>
      </c>
      <c r="M10" s="269">
        <v>5506</v>
      </c>
      <c r="N10" s="270">
        <v>-7.8</v>
      </c>
    </row>
    <row r="11" spans="1:16" ht="13.5" customHeight="1">
      <c r="A11" s="248"/>
      <c r="B11" s="244"/>
      <c r="C11" s="244"/>
      <c r="D11" s="244"/>
      <c r="E11" s="244"/>
      <c r="F11" s="244"/>
      <c r="G11" s="1119" t="s">
        <v>485</v>
      </c>
      <c r="H11" s="1120"/>
      <c r="I11" s="1120"/>
      <c r="J11" s="1121"/>
      <c r="K11" s="267">
        <v>617456</v>
      </c>
      <c r="L11" s="268">
        <v>12115</v>
      </c>
      <c r="M11" s="269">
        <v>5414</v>
      </c>
      <c r="N11" s="270">
        <v>123.8</v>
      </c>
    </row>
    <row r="12" spans="1:16" ht="13.5" customHeight="1">
      <c r="A12" s="248"/>
      <c r="B12" s="244"/>
      <c r="C12" s="244"/>
      <c r="D12" s="244"/>
      <c r="E12" s="244"/>
      <c r="F12" s="244"/>
      <c r="G12" s="1119" t="s">
        <v>486</v>
      </c>
      <c r="H12" s="1120"/>
      <c r="I12" s="1120"/>
      <c r="J12" s="1121"/>
      <c r="K12" s="267">
        <v>2175</v>
      </c>
      <c r="L12" s="268">
        <v>43</v>
      </c>
      <c r="M12" s="269">
        <v>1117</v>
      </c>
      <c r="N12" s="270">
        <v>-96.2</v>
      </c>
    </row>
    <row r="13" spans="1:16" ht="13.5" customHeight="1">
      <c r="A13" s="248"/>
      <c r="B13" s="244"/>
      <c r="C13" s="244"/>
      <c r="D13" s="244"/>
      <c r="E13" s="244"/>
      <c r="F13" s="244"/>
      <c r="G13" s="1119" t="s">
        <v>487</v>
      </c>
      <c r="H13" s="1120"/>
      <c r="I13" s="1120"/>
      <c r="J13" s="1121"/>
      <c r="K13" s="267" t="s">
        <v>488</v>
      </c>
      <c r="L13" s="268" t="s">
        <v>488</v>
      </c>
      <c r="M13" s="269">
        <v>0</v>
      </c>
      <c r="N13" s="270" t="s">
        <v>488</v>
      </c>
    </row>
    <row r="14" spans="1:16" ht="13.5" customHeight="1">
      <c r="A14" s="248"/>
      <c r="B14" s="244"/>
      <c r="C14" s="244"/>
      <c r="D14" s="244"/>
      <c r="E14" s="244"/>
      <c r="F14" s="244"/>
      <c r="G14" s="1119" t="s">
        <v>489</v>
      </c>
      <c r="H14" s="1120"/>
      <c r="I14" s="1120"/>
      <c r="J14" s="1121"/>
      <c r="K14" s="267">
        <v>203744</v>
      </c>
      <c r="L14" s="268">
        <v>3998</v>
      </c>
      <c r="M14" s="269">
        <v>2298</v>
      </c>
      <c r="N14" s="270">
        <v>74</v>
      </c>
    </row>
    <row r="15" spans="1:16" ht="13.5" customHeight="1">
      <c r="A15" s="248"/>
      <c r="B15" s="244"/>
      <c r="C15" s="244"/>
      <c r="D15" s="244"/>
      <c r="E15" s="244"/>
      <c r="F15" s="244"/>
      <c r="G15" s="1119" t="s">
        <v>490</v>
      </c>
      <c r="H15" s="1120"/>
      <c r="I15" s="1120"/>
      <c r="J15" s="1121"/>
      <c r="K15" s="267">
        <v>21064</v>
      </c>
      <c r="L15" s="268">
        <v>413</v>
      </c>
      <c r="M15" s="269">
        <v>1592</v>
      </c>
      <c r="N15" s="270">
        <v>-74.099999999999994</v>
      </c>
    </row>
    <row r="16" spans="1:16">
      <c r="A16" s="248"/>
      <c r="B16" s="244"/>
      <c r="C16" s="244"/>
      <c r="D16" s="244"/>
      <c r="E16" s="244"/>
      <c r="F16" s="244"/>
      <c r="G16" s="1122" t="s">
        <v>491</v>
      </c>
      <c r="H16" s="1123"/>
      <c r="I16" s="1123"/>
      <c r="J16" s="1124"/>
      <c r="K16" s="268">
        <v>-331059</v>
      </c>
      <c r="L16" s="268">
        <v>-6496</v>
      </c>
      <c r="M16" s="269">
        <v>-6284</v>
      </c>
      <c r="N16" s="270">
        <v>3.4</v>
      </c>
    </row>
    <row r="17" spans="1:16">
      <c r="A17" s="248"/>
      <c r="B17" s="244"/>
      <c r="C17" s="244"/>
      <c r="D17" s="244"/>
      <c r="E17" s="244"/>
      <c r="F17" s="244"/>
      <c r="G17" s="1122" t="s">
        <v>166</v>
      </c>
      <c r="H17" s="1123"/>
      <c r="I17" s="1123"/>
      <c r="J17" s="1124"/>
      <c r="K17" s="268">
        <v>4043757</v>
      </c>
      <c r="L17" s="268">
        <v>79344</v>
      </c>
      <c r="M17" s="269">
        <v>72059</v>
      </c>
      <c r="N17" s="270">
        <v>10.1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4" t="s">
        <v>496</v>
      </c>
      <c r="H21" s="1115"/>
      <c r="I21" s="1115"/>
      <c r="J21" s="1116"/>
      <c r="K21" s="280">
        <v>7.02</v>
      </c>
      <c r="L21" s="281">
        <v>7.1</v>
      </c>
      <c r="M21" s="282">
        <v>-0.08</v>
      </c>
      <c r="N21" s="249"/>
      <c r="O21" s="283"/>
      <c r="P21" s="279"/>
    </row>
    <row r="22" spans="1:16" s="284" customFormat="1">
      <c r="A22" s="279"/>
      <c r="B22" s="249"/>
      <c r="C22" s="249"/>
      <c r="D22" s="249"/>
      <c r="E22" s="249"/>
      <c r="F22" s="249"/>
      <c r="G22" s="1114" t="s">
        <v>497</v>
      </c>
      <c r="H22" s="1115"/>
      <c r="I22" s="1115"/>
      <c r="J22" s="1116"/>
      <c r="K22" s="285">
        <v>99.3</v>
      </c>
      <c r="L22" s="286">
        <v>98.4</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30" t="s">
        <v>501</v>
      </c>
      <c r="H32" s="1131"/>
      <c r="I32" s="1131"/>
      <c r="J32" s="1132"/>
      <c r="K32" s="294">
        <v>3362746</v>
      </c>
      <c r="L32" s="294">
        <v>65981</v>
      </c>
      <c r="M32" s="295">
        <v>39864</v>
      </c>
      <c r="N32" s="296">
        <v>65.5</v>
      </c>
    </row>
    <row r="33" spans="1:16" ht="13.5" customHeight="1">
      <c r="A33" s="248"/>
      <c r="B33" s="244"/>
      <c r="C33" s="244"/>
      <c r="D33" s="244"/>
      <c r="E33" s="244"/>
      <c r="F33" s="244"/>
      <c r="G33" s="1130" t="s">
        <v>502</v>
      </c>
      <c r="H33" s="1131"/>
      <c r="I33" s="1131"/>
      <c r="J33" s="1132"/>
      <c r="K33" s="294" t="s">
        <v>488</v>
      </c>
      <c r="L33" s="294" t="s">
        <v>488</v>
      </c>
      <c r="M33" s="295">
        <v>3</v>
      </c>
      <c r="N33" s="296" t="s">
        <v>488</v>
      </c>
    </row>
    <row r="34" spans="1:16" ht="27" customHeight="1">
      <c r="A34" s="248"/>
      <c r="B34" s="244"/>
      <c r="C34" s="244"/>
      <c r="D34" s="244"/>
      <c r="E34" s="244"/>
      <c r="F34" s="244"/>
      <c r="G34" s="1130" t="s">
        <v>503</v>
      </c>
      <c r="H34" s="1131"/>
      <c r="I34" s="1131"/>
      <c r="J34" s="1132"/>
      <c r="K34" s="294" t="s">
        <v>488</v>
      </c>
      <c r="L34" s="294" t="s">
        <v>488</v>
      </c>
      <c r="M34" s="295">
        <v>79</v>
      </c>
      <c r="N34" s="296" t="s">
        <v>488</v>
      </c>
    </row>
    <row r="35" spans="1:16" ht="27" customHeight="1">
      <c r="A35" s="248"/>
      <c r="B35" s="244"/>
      <c r="C35" s="244"/>
      <c r="D35" s="244"/>
      <c r="E35" s="244"/>
      <c r="F35" s="244"/>
      <c r="G35" s="1130" t="s">
        <v>504</v>
      </c>
      <c r="H35" s="1131"/>
      <c r="I35" s="1131"/>
      <c r="J35" s="1132"/>
      <c r="K35" s="294">
        <v>1410271</v>
      </c>
      <c r="L35" s="294">
        <v>27671</v>
      </c>
      <c r="M35" s="295">
        <v>14090</v>
      </c>
      <c r="N35" s="296">
        <v>96.4</v>
      </c>
    </row>
    <row r="36" spans="1:16" ht="27" customHeight="1">
      <c r="A36" s="248"/>
      <c r="B36" s="244"/>
      <c r="C36" s="244"/>
      <c r="D36" s="244"/>
      <c r="E36" s="244"/>
      <c r="F36" s="244"/>
      <c r="G36" s="1130" t="s">
        <v>505</v>
      </c>
      <c r="H36" s="1131"/>
      <c r="I36" s="1131"/>
      <c r="J36" s="1132"/>
      <c r="K36" s="294">
        <v>231455</v>
      </c>
      <c r="L36" s="294">
        <v>4541</v>
      </c>
      <c r="M36" s="295">
        <v>1791</v>
      </c>
      <c r="N36" s="296">
        <v>153.5</v>
      </c>
    </row>
    <row r="37" spans="1:16" ht="13.5" customHeight="1">
      <c r="A37" s="248"/>
      <c r="B37" s="244"/>
      <c r="C37" s="244"/>
      <c r="D37" s="244"/>
      <c r="E37" s="244"/>
      <c r="F37" s="244"/>
      <c r="G37" s="1130" t="s">
        <v>506</v>
      </c>
      <c r="H37" s="1131"/>
      <c r="I37" s="1131"/>
      <c r="J37" s="1132"/>
      <c r="K37" s="294">
        <v>5092</v>
      </c>
      <c r="L37" s="294">
        <v>100</v>
      </c>
      <c r="M37" s="295">
        <v>866</v>
      </c>
      <c r="N37" s="296">
        <v>-88.5</v>
      </c>
    </row>
    <row r="38" spans="1:16" ht="27" customHeight="1">
      <c r="A38" s="248"/>
      <c r="B38" s="244"/>
      <c r="C38" s="244"/>
      <c r="D38" s="244"/>
      <c r="E38" s="244"/>
      <c r="F38" s="244"/>
      <c r="G38" s="1133" t="s">
        <v>507</v>
      </c>
      <c r="H38" s="1134"/>
      <c r="I38" s="1134"/>
      <c r="J38" s="1135"/>
      <c r="K38" s="297">
        <v>69</v>
      </c>
      <c r="L38" s="297">
        <v>1</v>
      </c>
      <c r="M38" s="298">
        <v>3</v>
      </c>
      <c r="N38" s="299">
        <v>-66.7</v>
      </c>
      <c r="O38" s="293"/>
    </row>
    <row r="39" spans="1:16">
      <c r="A39" s="248"/>
      <c r="B39" s="244"/>
      <c r="C39" s="244"/>
      <c r="D39" s="244"/>
      <c r="E39" s="244"/>
      <c r="F39" s="244"/>
      <c r="G39" s="1133" t="s">
        <v>508</v>
      </c>
      <c r="H39" s="1134"/>
      <c r="I39" s="1134"/>
      <c r="J39" s="1135"/>
      <c r="K39" s="300">
        <v>-97296</v>
      </c>
      <c r="L39" s="300">
        <v>-1909</v>
      </c>
      <c r="M39" s="301">
        <v>-5541</v>
      </c>
      <c r="N39" s="302">
        <v>-65.5</v>
      </c>
      <c r="O39" s="293"/>
    </row>
    <row r="40" spans="1:16" ht="27" customHeight="1">
      <c r="A40" s="248"/>
      <c r="B40" s="244"/>
      <c r="C40" s="244"/>
      <c r="D40" s="244"/>
      <c r="E40" s="244"/>
      <c r="F40" s="244"/>
      <c r="G40" s="1130" t="s">
        <v>509</v>
      </c>
      <c r="H40" s="1131"/>
      <c r="I40" s="1131"/>
      <c r="J40" s="1132"/>
      <c r="K40" s="300">
        <v>-3371850</v>
      </c>
      <c r="L40" s="300">
        <v>-66160</v>
      </c>
      <c r="M40" s="301">
        <v>-36202</v>
      </c>
      <c r="N40" s="302">
        <v>82.8</v>
      </c>
      <c r="O40" s="293"/>
    </row>
    <row r="41" spans="1:16">
      <c r="A41" s="248"/>
      <c r="B41" s="244"/>
      <c r="C41" s="244"/>
      <c r="D41" s="244"/>
      <c r="E41" s="244"/>
      <c r="F41" s="244"/>
      <c r="G41" s="1136" t="s">
        <v>277</v>
      </c>
      <c r="H41" s="1137"/>
      <c r="I41" s="1137"/>
      <c r="J41" s="1138"/>
      <c r="K41" s="294">
        <v>1540487</v>
      </c>
      <c r="L41" s="300">
        <v>30226</v>
      </c>
      <c r="M41" s="301">
        <v>14952</v>
      </c>
      <c r="N41" s="302">
        <v>102.2</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5" t="s">
        <v>478</v>
      </c>
      <c r="J49" s="1127" t="s">
        <v>513</v>
      </c>
      <c r="K49" s="1128"/>
      <c r="L49" s="1128"/>
      <c r="M49" s="1128"/>
      <c r="N49" s="1129"/>
    </row>
    <row r="50" spans="1:14">
      <c r="A50" s="248"/>
      <c r="B50" s="244"/>
      <c r="C50" s="244"/>
      <c r="D50" s="244"/>
      <c r="E50" s="244"/>
      <c r="F50" s="244"/>
      <c r="G50" s="312"/>
      <c r="H50" s="313"/>
      <c r="I50" s="1126"/>
      <c r="J50" s="314" t="s">
        <v>514</v>
      </c>
      <c r="K50" s="315" t="s">
        <v>515</v>
      </c>
      <c r="L50" s="316" t="s">
        <v>516</v>
      </c>
      <c r="M50" s="317" t="s">
        <v>517</v>
      </c>
      <c r="N50" s="318" t="s">
        <v>518</v>
      </c>
    </row>
    <row r="51" spans="1:14">
      <c r="A51" s="248"/>
      <c r="B51" s="244"/>
      <c r="C51" s="244"/>
      <c r="D51" s="244"/>
      <c r="E51" s="244"/>
      <c r="F51" s="244"/>
      <c r="G51" s="310" t="s">
        <v>519</v>
      </c>
      <c r="H51" s="311"/>
      <c r="I51" s="319">
        <v>2885484</v>
      </c>
      <c r="J51" s="320">
        <v>54819</v>
      </c>
      <c r="K51" s="321">
        <v>7.9</v>
      </c>
      <c r="L51" s="322">
        <v>47569</v>
      </c>
      <c r="M51" s="323">
        <v>-23.1</v>
      </c>
      <c r="N51" s="324">
        <v>31</v>
      </c>
    </row>
    <row r="52" spans="1:14">
      <c r="A52" s="248"/>
      <c r="B52" s="244"/>
      <c r="C52" s="244"/>
      <c r="D52" s="244"/>
      <c r="E52" s="244"/>
      <c r="F52" s="244"/>
      <c r="G52" s="325"/>
      <c r="H52" s="326" t="s">
        <v>520</v>
      </c>
      <c r="I52" s="327">
        <v>1769946</v>
      </c>
      <c r="J52" s="328">
        <v>33626</v>
      </c>
      <c r="K52" s="329">
        <v>12</v>
      </c>
      <c r="L52" s="330">
        <v>26255</v>
      </c>
      <c r="M52" s="331">
        <v>-18.399999999999999</v>
      </c>
      <c r="N52" s="332">
        <v>30.4</v>
      </c>
    </row>
    <row r="53" spans="1:14">
      <c r="A53" s="248"/>
      <c r="B53" s="244"/>
      <c r="C53" s="244"/>
      <c r="D53" s="244"/>
      <c r="E53" s="244"/>
      <c r="F53" s="244"/>
      <c r="G53" s="310" t="s">
        <v>521</v>
      </c>
      <c r="H53" s="311"/>
      <c r="I53" s="319">
        <v>3780756</v>
      </c>
      <c r="J53" s="320">
        <v>72188</v>
      </c>
      <c r="K53" s="321">
        <v>31.7</v>
      </c>
      <c r="L53" s="322">
        <v>50880</v>
      </c>
      <c r="M53" s="323">
        <v>7</v>
      </c>
      <c r="N53" s="324">
        <v>24.7</v>
      </c>
    </row>
    <row r="54" spans="1:14">
      <c r="A54" s="248"/>
      <c r="B54" s="244"/>
      <c r="C54" s="244"/>
      <c r="D54" s="244"/>
      <c r="E54" s="244"/>
      <c r="F54" s="244"/>
      <c r="G54" s="325"/>
      <c r="H54" s="326" t="s">
        <v>520</v>
      </c>
      <c r="I54" s="327">
        <v>2052007</v>
      </c>
      <c r="J54" s="328">
        <v>39180</v>
      </c>
      <c r="K54" s="329">
        <v>16.5</v>
      </c>
      <c r="L54" s="330">
        <v>26879</v>
      </c>
      <c r="M54" s="331">
        <v>2.4</v>
      </c>
      <c r="N54" s="332">
        <v>14.1</v>
      </c>
    </row>
    <row r="55" spans="1:14">
      <c r="A55" s="248"/>
      <c r="B55" s="244"/>
      <c r="C55" s="244"/>
      <c r="D55" s="244"/>
      <c r="E55" s="244"/>
      <c r="F55" s="244"/>
      <c r="G55" s="310" t="s">
        <v>522</v>
      </c>
      <c r="H55" s="311"/>
      <c r="I55" s="319">
        <v>5175445</v>
      </c>
      <c r="J55" s="320">
        <v>99482</v>
      </c>
      <c r="K55" s="321">
        <v>37.799999999999997</v>
      </c>
      <c r="L55" s="322">
        <v>63956</v>
      </c>
      <c r="M55" s="323">
        <v>25.7</v>
      </c>
      <c r="N55" s="324">
        <v>12.1</v>
      </c>
    </row>
    <row r="56" spans="1:14">
      <c r="A56" s="248"/>
      <c r="B56" s="244"/>
      <c r="C56" s="244"/>
      <c r="D56" s="244"/>
      <c r="E56" s="244"/>
      <c r="F56" s="244"/>
      <c r="G56" s="325"/>
      <c r="H56" s="326" t="s">
        <v>520</v>
      </c>
      <c r="I56" s="327">
        <v>4041249</v>
      </c>
      <c r="J56" s="328">
        <v>77680</v>
      </c>
      <c r="K56" s="329">
        <v>98.3</v>
      </c>
      <c r="L56" s="330">
        <v>29239</v>
      </c>
      <c r="M56" s="331">
        <v>8.8000000000000007</v>
      </c>
      <c r="N56" s="332">
        <v>89.5</v>
      </c>
    </row>
    <row r="57" spans="1:14">
      <c r="A57" s="248"/>
      <c r="B57" s="244"/>
      <c r="C57" s="244"/>
      <c r="D57" s="244"/>
      <c r="E57" s="244"/>
      <c r="F57" s="244"/>
      <c r="G57" s="310" t="s">
        <v>523</v>
      </c>
      <c r="H57" s="311"/>
      <c r="I57" s="319">
        <v>3566257</v>
      </c>
      <c r="J57" s="320">
        <v>69213</v>
      </c>
      <c r="K57" s="321">
        <v>-30.4</v>
      </c>
      <c r="L57" s="322">
        <v>66255</v>
      </c>
      <c r="M57" s="323">
        <v>3.6</v>
      </c>
      <c r="N57" s="324">
        <v>-34</v>
      </c>
    </row>
    <row r="58" spans="1:14">
      <c r="A58" s="248"/>
      <c r="B58" s="244"/>
      <c r="C58" s="244"/>
      <c r="D58" s="244"/>
      <c r="E58" s="244"/>
      <c r="F58" s="244"/>
      <c r="G58" s="325"/>
      <c r="H58" s="326" t="s">
        <v>520</v>
      </c>
      <c r="I58" s="327">
        <v>2095056</v>
      </c>
      <c r="J58" s="328">
        <v>40660</v>
      </c>
      <c r="K58" s="329">
        <v>-47.7</v>
      </c>
      <c r="L58" s="330">
        <v>31822</v>
      </c>
      <c r="M58" s="331">
        <v>8.8000000000000007</v>
      </c>
      <c r="N58" s="332">
        <v>-56.5</v>
      </c>
    </row>
    <row r="59" spans="1:14">
      <c r="A59" s="248"/>
      <c r="B59" s="244"/>
      <c r="C59" s="244"/>
      <c r="D59" s="244"/>
      <c r="E59" s="244"/>
      <c r="F59" s="244"/>
      <c r="G59" s="310" t="s">
        <v>524</v>
      </c>
      <c r="H59" s="311"/>
      <c r="I59" s="319">
        <v>1690011</v>
      </c>
      <c r="J59" s="320">
        <v>33160</v>
      </c>
      <c r="K59" s="321">
        <v>-52.1</v>
      </c>
      <c r="L59" s="322">
        <v>54227</v>
      </c>
      <c r="M59" s="323">
        <v>-18.2</v>
      </c>
      <c r="N59" s="324">
        <v>-33.9</v>
      </c>
    </row>
    <row r="60" spans="1:14">
      <c r="A60" s="248"/>
      <c r="B60" s="244"/>
      <c r="C60" s="244"/>
      <c r="D60" s="244"/>
      <c r="E60" s="244"/>
      <c r="F60" s="244"/>
      <c r="G60" s="325"/>
      <c r="H60" s="326" t="s">
        <v>520</v>
      </c>
      <c r="I60" s="333">
        <v>1255665</v>
      </c>
      <c r="J60" s="328">
        <v>24638</v>
      </c>
      <c r="K60" s="329">
        <v>-39.4</v>
      </c>
      <c r="L60" s="330">
        <v>29694</v>
      </c>
      <c r="M60" s="331">
        <v>-6.7</v>
      </c>
      <c r="N60" s="332">
        <v>-32.700000000000003</v>
      </c>
    </row>
    <row r="61" spans="1:14">
      <c r="A61" s="248"/>
      <c r="B61" s="244"/>
      <c r="C61" s="244"/>
      <c r="D61" s="244"/>
      <c r="E61" s="244"/>
      <c r="F61" s="244"/>
      <c r="G61" s="310" t="s">
        <v>525</v>
      </c>
      <c r="H61" s="334"/>
      <c r="I61" s="335">
        <v>3419591</v>
      </c>
      <c r="J61" s="336">
        <v>65772</v>
      </c>
      <c r="K61" s="337">
        <v>-1</v>
      </c>
      <c r="L61" s="338">
        <v>56577</v>
      </c>
      <c r="M61" s="339">
        <v>-1</v>
      </c>
      <c r="N61" s="324">
        <v>0</v>
      </c>
    </row>
    <row r="62" spans="1:14">
      <c r="A62" s="248"/>
      <c r="B62" s="244"/>
      <c r="C62" s="244"/>
      <c r="D62" s="244"/>
      <c r="E62" s="244"/>
      <c r="F62" s="244"/>
      <c r="G62" s="325"/>
      <c r="H62" s="326" t="s">
        <v>520</v>
      </c>
      <c r="I62" s="327">
        <v>2242785</v>
      </c>
      <c r="J62" s="328">
        <v>43157</v>
      </c>
      <c r="K62" s="329">
        <v>7.9</v>
      </c>
      <c r="L62" s="330">
        <v>28778</v>
      </c>
      <c r="M62" s="331">
        <v>-1</v>
      </c>
      <c r="N62" s="332">
        <v>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v>23.86</v>
      </c>
      <c r="G47" s="12">
        <v>29.99</v>
      </c>
      <c r="H47" s="12">
        <v>32.479999999999997</v>
      </c>
      <c r="I47" s="12">
        <v>40.81</v>
      </c>
      <c r="J47" s="13">
        <v>44.09</v>
      </c>
    </row>
    <row r="48" spans="2:10" ht="57.75" customHeight="1">
      <c r="B48" s="14"/>
      <c r="C48" s="1141" t="s">
        <v>4</v>
      </c>
      <c r="D48" s="1141"/>
      <c r="E48" s="1142"/>
      <c r="F48" s="15">
        <v>2.62</v>
      </c>
      <c r="G48" s="16">
        <v>3.2</v>
      </c>
      <c r="H48" s="16">
        <v>4.08</v>
      </c>
      <c r="I48" s="16">
        <v>4.62</v>
      </c>
      <c r="J48" s="17">
        <v>5.83</v>
      </c>
    </row>
    <row r="49" spans="2:10" ht="57.75" customHeight="1" thickBot="1">
      <c r="B49" s="18"/>
      <c r="C49" s="1143" t="s">
        <v>5</v>
      </c>
      <c r="D49" s="1143"/>
      <c r="E49" s="1144"/>
      <c r="F49" s="19">
        <v>1.67</v>
      </c>
      <c r="G49" s="20">
        <v>6.15</v>
      </c>
      <c r="H49" s="20">
        <v>5.04</v>
      </c>
      <c r="I49" s="20">
        <v>8.68</v>
      </c>
      <c r="J49" s="21">
        <v>3.99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2017-03-01T00:53:40Z</cp:lastPrinted>
  <dcterms:created xsi:type="dcterms:W3CDTF">2017-02-15T22:01:07Z</dcterms:created>
  <dcterms:modified xsi:type="dcterms:W3CDTF">2017-03-01T00:55:21Z</dcterms:modified>
  <cp:category/>
</cp:coreProperties>
</file>