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15" windowWidth="24030" windowHeight="3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C39" i="9"/>
  <c r="AM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l="1"/>
  <c r="AM35" i="9" l="1"/>
  <c r="BE34" i="9" s="1"/>
  <c r="BE35" i="9" s="1"/>
  <c r="BE36" i="9" s="1"/>
  <c r="BE37" i="9" s="1"/>
  <c r="BE38" i="9" s="1"/>
  <c r="BW34" i="9" l="1"/>
  <c r="BW35" i="9" s="1"/>
  <c r="BW36" i="9" s="1"/>
  <c r="BW37" i="9" s="1"/>
  <c r="BW38" i="9" s="1"/>
  <c r="BW39" i="9" s="1"/>
  <c r="BW40" i="9" s="1"/>
  <c r="BW41" i="9" s="1"/>
  <c r="BW42" i="9" s="1"/>
  <c r="BW43" i="9" s="1"/>
  <c r="CO34" i="9" s="1"/>
  <c r="CO35" i="9" s="1"/>
  <c r="CO36" i="9" s="1"/>
  <c r="CO37" i="9" s="1"/>
  <c r="CO38" i="9" s="1"/>
  <c r="CO39" i="9" s="1"/>
</calcChain>
</file>

<file path=xl/sharedStrings.xml><?xml version="1.0" encoding="utf-8"?>
<sst xmlns="http://schemas.openxmlformats.org/spreadsheetml/2006/main" count="1077" uniqueCount="594">
  <si>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</si>
  <si>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</si>
  <si>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</si>
  <si>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</si>
  <si>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</si>
  <si>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</si>
  <si>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</si>
  <si>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</si>
  <si>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</si>
  <si>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</si>
  <si>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</si>
  <si>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</si>
  <si>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</si>
  <si>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</si>
  <si>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</si>
  <si>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</si>
  <si>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</si>
  <si>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</si>
  <si>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</si>
  <si>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</si>
  <si>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</si>
  <si>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</si>
  <si>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</si>
  <si>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</si>
  <si>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</si>
  <si>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</si>
  <si>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</si>
  <si>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</si>
  <si>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</si>
  <si>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</si>
  <si>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</si>
  <si>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</si>
  <si>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</si>
  <si>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</si>
  <si>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</si>
  <si>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</si>
  <si>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</si>
  <si>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</si>
  <si>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</si>
  <si>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</si>
  <si>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</si>
  <si>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</si>
  <si>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</si>
  <si>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</si>
  <si>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</si>
  <si>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</si>
  <si>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</si>
  <si>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</si>
  <si>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</si>
  <si>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</si>
  <si>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</si>
  <si>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</si>
  <si>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</si>
  <si>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</si>
  <si>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</si>
  <si>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</si>
  <si>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</si>
  <si>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</si>
  <si>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</si>
  <si>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</si>
  <si>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</si>
  <si>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</si>
  <si>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</si>
  <si>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</si>
  <si>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</si>
  <si>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</si>
  <si>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</si>
  <si>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</si>
  <si>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</si>
  <si>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</si>
  <si>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</si>
  <si>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</si>
  <si>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</si>
  <si>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</si>
  <si>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</si>
  <si>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</si>
  <si>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</si>
  <si>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</si>
  <si>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</si>
  <si>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</si>
  <si>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</si>
  <si>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</si>
  <si>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</si>
  <si>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</si>
  <si>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</si>
  <si>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</si>
  <si>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</si>
  <si>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</si>
  <si>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</si>
  <si>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</si>
  <si>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</si>
  <si>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</si>
  <si>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</si>
  <si>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</si>
  <si>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</si>
  <si>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</si>
  <si>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</si>
  <si>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</si>
  <si>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</si>
  <si>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</si>
  <si>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</si>
  <si>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</si>
  <si>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</si>
  <si>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</si>
  <si>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</si>
  <si>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</si>
  <si>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</si>
  <si>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</si>
  <si>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</si>
  <si>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</si>
  <si>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</si>
  <si>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</si>
  <si>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</si>
  <si>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</si>
  <si>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</si>
  <si>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</si>
  <si>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</si>
  <si>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</si>
  <si>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</si>
  <si>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</si>
  <si>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</si>
  <si>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</si>
  <si>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</si>
  <si>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</si>
  <si>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</si>
  <si>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</si>
  <si>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</si>
  <si>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</si>
  <si>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</si>
  <si>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</si>
  <si>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</si>
  <si>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</si>
  <si>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</si>
  <si>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</si>
  <si>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</si>
  <si>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</si>
  <si>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</si>
  <si>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</si>
  <si>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</si>
  <si>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</si>
  <si>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</si>
  <si>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</si>
  <si>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</si>
  <si>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</si>
  <si>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</si>
  <si>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</si>
  <si>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</si>
  <si>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</si>
  <si>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</si>
  <si>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</si>
  <si>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</si>
  <si>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</si>
  <si>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</si>
  <si>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</si>
  <si>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</si>
  <si>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</si>
  <si>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</si>
  <si>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</si>
  <si>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</si>
  <si>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</si>
  <si>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</si>
  <si>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</si>
  <si>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</si>
  <si>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</si>
  <si>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</si>
  <si>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</si>
  <si>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</si>
  <si>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</si>
  <si>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</si>
  <si>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</si>
  <si>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</si>
  <si>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</si>
  <si>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</si>
  <si>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</si>
  <si>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</si>
  <si>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</si>
  <si>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</si>
  <si>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</si>
  <si>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</si>
  <si>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</si>
  <si>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</si>
  <si>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</si>
  <si>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</si>
  <si>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</si>
  <si>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</si>
  <si>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</si>
  <si>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</si>
  <si>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</si>
  <si>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</si>
  <si>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</si>
  <si>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</si>
  <si>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</si>
  <si>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</si>
  <si>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</si>
  <si>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</si>
  <si>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</si>
  <si>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香川県さぬき市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</si>
  <si>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</si>
  <si>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</si>
  <si>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</si>
  <si>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</si>
  <si>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</si>
  <si>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</si>
  <si>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</si>
  <si>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</si>
  <si>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</si>
  <si>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</si>
  <si>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</si>
  <si>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</si>
  <si>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</si>
  <si>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</si>
  <si>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</si>
  <si>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</si>
  <si>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</si>
  <si>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</si>
  <si>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</si>
  <si>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</si>
  <si>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</si>
  <si>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</si>
  <si>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</si>
  <si>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</si>
  <si>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</si>
  <si>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</si>
  <si>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</si>
  <si>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</si>
  <si>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</si>
  <si>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</si>
  <si>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</si>
  <si>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</si>
  <si>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</si>
  <si>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</si>
  <si>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</si>
  <si>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</si>
  <si>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</si>
  <si>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</si>
  <si>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</si>
  <si>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</si>
  <si>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</si>
  <si>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</si>
  <si>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</si>
  <si>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</si>
  <si>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</si>
  <si>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</si>
  <si>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</si>
  <si>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</si>
  <si>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</si>
  <si>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</si>
  <si>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</si>
  <si>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</si>
  <si>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</si>
  <si>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</si>
  <si>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</si>
  <si>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</si>
  <si>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</si>
  <si>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</si>
  <si>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</si>
  <si>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</si>
  <si>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</si>
  <si>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</si>
  <si>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</si>
  <si>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</si>
  <si>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</si>
  <si>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</si>
  <si>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</si>
  <si>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</si>
  <si>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</si>
  <si>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</si>
  <si>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</si>
  <si>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</si>
  <si>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</si>
  <si>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</si>
  <si>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</si>
  <si>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</si>
  <si>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</si>
  <si>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</si>
  <si>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</si>
  <si>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</si>
  <si>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</si>
  <si>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</si>
  <si>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</si>
  <si>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</si>
  <si>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</si>
  <si>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</si>
  <si>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</si>
  <si>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</si>
  <si>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</si>
  <si>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</si>
  <si>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</si>
  <si>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</si>
  <si>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</si>
  <si>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</si>
  <si>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</si>
  <si>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</si>
  <si>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</si>
  <si>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</si>
  <si>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</si>
  <si>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</si>
  <si>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</si>
  <si>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</si>
  <si>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</si>
  <si>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</si>
  <si>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</si>
  <si>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</si>
  <si>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</si>
  <si>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</si>
  <si>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</si>
  <si>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</si>
  <si>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</si>
  <si>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</si>
  <si>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</si>
  <si>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</si>
  <si>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</si>
  <si>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</si>
  <si>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</si>
  <si>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</si>
  <si>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</si>
  <si>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</si>
  <si>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</si>
  <si>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</si>
  <si>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</si>
  <si>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</si>
  <si>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</si>
  <si>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</si>
  <si>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</si>
  <si>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</si>
  <si>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</si>
  <si>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</si>
  <si>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</si>
  <si>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</si>
  <si>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</si>
  <si>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</si>
  <si>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</si>
  <si>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</si>
  <si>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</si>
  <si>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</si>
  <si>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</si>
  <si>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</si>
  <si>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</si>
  <si>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</si>
  <si>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</si>
  <si>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</si>
  <si>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</si>
  <si>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</si>
  <si>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</si>
  <si>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</si>
  <si>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香川県さぬき市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</si>
  <si>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</si>
  <si>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</si>
  <si>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</si>
  <si>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</si>
  <si>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</si>
  <si>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</si>
  <si>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</si>
  <si>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</si>
  <si>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</si>
  <si>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</si>
  <si>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</si>
  <si>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</si>
  <si>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</si>
  <si>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</si>
  <si>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</si>
  <si>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</si>
  <si>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</si>
  <si>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</si>
  <si>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</si>
  <si>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</si>
  <si>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</si>
  <si>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</si>
  <si>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</si>
  <si>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</si>
  <si>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</si>
  <si>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</si>
  <si>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</si>
  <si>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</si>
  <si>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</si>
  <si>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</si>
  <si>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</si>
  <si>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</si>
  <si>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</si>
  <si>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</si>
  <si>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</si>
  <si>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</si>
  <si>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</si>
  <si>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</si>
  <si>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</si>
  <si>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</si>
  <si>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</si>
  <si>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</si>
  <si>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</si>
  <si>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</si>
  <si>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</si>
  <si>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</si>
  <si>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</si>
  <si>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</si>
  <si>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</si>
  <si>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</si>
  <si>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</si>
  <si>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</si>
  <si>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</si>
  <si>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</si>
  <si>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</si>
  <si>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</si>
  <si>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</si>
  <si>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</si>
  <si>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</si>
  <si>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</si>
  <si>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</si>
  <si>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</si>
  <si>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</si>
  <si>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</si>
  <si>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</si>
  <si>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</si>
  <si>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</si>
  <si>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</si>
  <si>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</si>
  <si>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</si>
  <si>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</si>
  <si>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</si>
  <si>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</si>
  <si>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</si>
  <si>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</si>
  <si>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</si>
  <si>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</si>
  <si>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</si>
  <si>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</si>
  <si>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</si>
  <si>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</si>
  <si>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</si>
  <si>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</si>
  <si>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</si>
  <si>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</si>
  <si>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</si>
  <si>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</si>
  <si>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</si>
  <si>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</si>
  <si>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</si>
  <si>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</si>
  <si>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</si>
  <si>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</si>
  <si>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</si>
  <si>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</si>
  <si>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</si>
  <si>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</si>
  <si>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</si>
  <si>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</si>
  <si>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</si>
  <si>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</si>
  <si>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</si>
  <si>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</si>
  <si>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</si>
  <si>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</si>
  <si>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</si>
  <si>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</si>
  <si>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</si>
  <si>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</si>
  <si>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</si>
  <si>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</si>
  <si>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</si>
  <si>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</si>
  <si>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</si>
  <si>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</si>
  <si>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</si>
  <si>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</si>
  <si>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</si>
  <si>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</si>
  <si>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</si>
  <si>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</si>
  <si>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</si>
  <si>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</si>
  <si>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</si>
  <si>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</si>
  <si>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</si>
  <si>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</si>
  <si>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</si>
  <si>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</si>
  <si>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</si>
  <si>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</si>
  <si>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</si>
  <si>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</si>
  <si>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</si>
  <si>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</si>
  <si>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</si>
  <si>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</si>
  <si>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</si>
  <si>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</si>
  <si>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</si>
  <si>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</si>
  <si>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</si>
  <si>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</si>
  <si>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</si>
  <si>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</si>
  <si>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</si>
  <si>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</si>
  <si>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</si>
  <si>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</si>
  <si>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</si>
  <si>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</si>
  <si>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</si>
  <si>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</si>
  <si>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</si>
  <si>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</si>
  <si>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</si>
  <si>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</si>
  <si>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</si>
  <si>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</si>
  <si>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</si>
  <si>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</si>
  <si>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</si>
  <si>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</si>
  <si>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</si>
  <si>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</si>
  <si>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</si>
  <si>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</si>
  <si>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</si>
  <si>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</si>
  <si>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</si>
  <si>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</si>
  <si>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</si>
  <si>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</si>
  <si>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</si>
  <si>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</si>
  <si>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</si>
  <si>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</si>
  <si>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</si>
  <si>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</si>
  <si>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</si>
  <si>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</si>
  <si>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</si>
  <si>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</si>
  <si>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</si>
  <si>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</si>
  <si>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建設残土処分場事業特別会計</t>
  </si>
  <si>
    <t>▲ 0.92</t>
  </si>
  <si>
    <t>▲ 0.91</t>
  </si>
  <si>
    <t>▲ 0.89</t>
  </si>
  <si>
    <t>▲ 0.41</t>
  </si>
  <si>
    <t>▲ 0.09</t>
  </si>
  <si>
    <t>水道事業会計</t>
  </si>
  <si>
    <t>病院事業会計</t>
  </si>
  <si>
    <t>一般会計</t>
  </si>
  <si>
    <t>国民健康保険事業特別会計</t>
  </si>
  <si>
    <t>介護保険事業特別会計</t>
  </si>
  <si>
    <t>共通商品券発行事業特別会計</t>
  </si>
  <si>
    <t>介護サービス事業特別会計</t>
  </si>
  <si>
    <t>その他会計（赤字）</t>
  </si>
  <si>
    <t>その他会計（黒字）</t>
  </si>
  <si>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</si>
  <si>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</si>
  <si>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</si>
  <si>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</si>
  <si>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</si>
  <si>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</si>
  <si>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</si>
  <si>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</si>
  <si>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</si>
  <si>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</si>
  <si>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さぬき市土地開発公社</t>
    <rPh sb="3" eb="4">
      <t>シ</t>
    </rPh>
    <rPh sb="4" eb="6">
      <t>トチ</t>
    </rPh>
    <rPh sb="6" eb="8">
      <t>カイハツ</t>
    </rPh>
    <rPh sb="8" eb="10">
      <t>コウシャ</t>
    </rPh>
    <phoneticPr fontId="2"/>
  </si>
  <si>
    <t>香川県東部流通センター</t>
    <rPh sb="0" eb="3">
      <t>カガワケン</t>
    </rPh>
    <rPh sb="3" eb="5">
      <t>トウブ</t>
    </rPh>
    <rPh sb="5" eb="7">
      <t>リュウツウ</t>
    </rPh>
    <phoneticPr fontId="2"/>
  </si>
  <si>
    <t>さぬき市SA公社</t>
    <rPh sb="3" eb="4">
      <t>シ</t>
    </rPh>
    <rPh sb="6" eb="8">
      <t>コウシャ</t>
    </rPh>
    <phoneticPr fontId="2"/>
  </si>
  <si>
    <t>エレキテル尾崎財団</t>
    <rPh sb="5" eb="7">
      <t>オザキ</t>
    </rPh>
    <rPh sb="7" eb="9">
      <t>ザイダン</t>
    </rPh>
    <phoneticPr fontId="2"/>
  </si>
  <si>
    <t>志度町体育振興会</t>
    <rPh sb="0" eb="3">
      <t>シドチョウ</t>
    </rPh>
    <rPh sb="3" eb="5">
      <t>タイイク</t>
    </rPh>
    <rPh sb="5" eb="8">
      <t>シンコウカイ</t>
    </rPh>
    <phoneticPr fontId="2"/>
  </si>
  <si>
    <t>さぬき市文化振興財団</t>
    <rPh sb="3" eb="4">
      <t>シ</t>
    </rPh>
    <rPh sb="4" eb="6">
      <t>ブンカ</t>
    </rPh>
    <rPh sb="6" eb="8">
      <t>シンコウ</t>
    </rPh>
    <rPh sb="8" eb="10">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</si>
  <si>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</si>
  <si>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</si>
  <si>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</si>
  <si>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</si>
  <si>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</si>
  <si>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</si>
  <si>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</si>
  <si>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</si>
  <si>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</si>
  <si>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</si>
  <si>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</si>
  <si>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</si>
  <si>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</si>
  <si>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</si>
  <si>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</si>
  <si>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</si>
  <si>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</si>
  <si>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</si>
  <si>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</si>
  <si>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</si>
  <si>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</si>
  <si>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</si>
  <si>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</si>
  <si>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</si>
  <si>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</si>
  <si>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</si>
  <si>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</si>
  <si>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</si>
  <si>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</si>
  <si>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
　これは、合併以前に取り組んでいた社会資本整備に係る公債費負担が大きいためであったが、合併以後は交付税算入の大きい合併特例債を活用することで両比率は改善基調にある。
　将来負担比率については上記に加えて、新規地方債借入の抑制、下水道使用料の改定、及び定員適正化計画に基づく職員数削減により将来負担額を抑制し、将来負担比率はH26年度以降マイナスとなっている。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</si>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</sst>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72188</c:v>
                </c:pt>
                <c:pt idx="1">
                  <c:v>99482</c:v>
                </c:pt>
                <c:pt idx="2">
                  <c:v>69213</c:v>
                </c:pt>
                <c:pt idx="3">
                  <c:v>33160</c:v>
                </c:pt>
                <c:pt idx="4">
                  <c:v>36883</c:v>
                </c:pt>
              </c:numCache>
            </c:numRef>
          </c:val>
          <c:smooth val="0"/>
        </c:ser>
        <c:dLbls>
          <c:showLegendKey val="0"/>
          <c:showVal val="0"/>
          <c:showCatName val="0"/>
          <c:showSerName val="0"/>
          <c:showPercent val="0"/>
          <c:showBubbleSize val="0"/>
        </c:dLbls>
        <c:marker val="1"/>
        <c:smooth val="0"/>
        <c:axId val="111757184"/>
        <c:axId val="111767552"/>
      </c:lineChart>
      <c:catAx>
        <c:axId val="11175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67552"/>
        <c:crosses val="autoZero"/>
        <c:auto val="1"/>
        <c:lblAlgn val="ctr"/>
        <c:lblOffset val="100"/>
        <c:tickLblSkip val="1"/>
        <c:tickMarkSkip val="1"/>
        <c:noMultiLvlLbl val="0"/>
      </c:catAx>
      <c:valAx>
        <c:axId val="111767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5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c:v>
                </c:pt>
                <c:pt idx="1">
                  <c:v>4.08</c:v>
                </c:pt>
                <c:pt idx="2">
                  <c:v>4.62</c:v>
                </c:pt>
                <c:pt idx="3">
                  <c:v>5.83</c:v>
                </c:pt>
                <c:pt idx="4">
                  <c:v>4.46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29.99</c:v>
                </c:pt>
                <c:pt idx="1">
                  <c:v>32.479999999999997</c:v>
                </c:pt>
                <c:pt idx="2">
                  <c:v>40.81</c:v>
                </c:pt>
                <c:pt idx="3">
                  <c:v>44.09</c:v>
                </c:pt>
                <c:pt idx="4">
                  <c:v>48.43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719040"/>
        <c:axId val="11772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6.15</c:v>
                </c:pt>
                <c:pt idx="1">
                  <c:v>5.04</c:v>
                </c:pt>
                <c:pt idx="2">
                  <c:v>8.68</c:v>
                </c:pt>
                <c:pt idx="3">
                  <c:v>3.99</c:v>
                </c:pt>
                <c:pt idx="4">
                  <c:v>1.94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719040"/>
        <c:axId val="117720960"/>
      </c:lineChart>
      <c:catAx>
        <c:axId val="11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20960"/>
        <c:crosses val="autoZero"/>
        <c:auto val="1"/>
        <c:lblAlgn val="ctr"/>
        <c:lblOffset val="100"/>
        <c:tickLblSkip val="1"/>
        <c:tickMarkSkip val="1"/>
        <c:noMultiLvlLbl val="0"/>
      </c:catAx>
      <c:valAx>
        <c:axId val="11772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0.22</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共通商品券発行事業特別会計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0.16</c:v>
                </c:pt>
                <c:pt idx="4">
                  <c:v>#N/A</c:v>
                </c:pt>
                <c:pt idx="5">
                  <c:v>0.17</c:v>
                </c:pt>
                <c:pt idx="6">
                  <c:v>#N/A</c:v>
                </c:pt>
                <c:pt idx="7">
                  <c:v>0.23</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0.38</c:v>
                </c:pt>
                <c:pt idx="2">
                  <c:v>#N/A</c:v>
                </c:pt>
                <c:pt idx="3">
                  <c:v>0.15</c:v>
                </c:pt>
                <c:pt idx="4">
                  <c:v>#N/A</c:v>
                </c:pt>
                <c:pt idx="5">
                  <c:v>0.36</c:v>
                </c:pt>
                <c:pt idx="6">
                  <c:v>#N/A</c:v>
                </c:pt>
                <c:pt idx="7">
                  <c:v>0.56000000000000005</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0.82</c:v>
                </c:pt>
                <c:pt idx="4">
                  <c:v>#N/A</c:v>
                </c:pt>
                <c:pt idx="5">
                  <c:v>0.67</c:v>
                </c:pt>
                <c:pt idx="6">
                  <c:v>#N/A</c:v>
                </c:pt>
                <c:pt idx="7">
                  <c:v>0.87</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3.79</c:v>
                </c:pt>
                <c:pt idx="2">
                  <c:v>#N/A</c:v>
                </c:pt>
                <c:pt idx="3">
                  <c:v>4.82</c:v>
                </c:pt>
                <c:pt idx="4">
                  <c:v>#N/A</c:v>
                </c:pt>
                <c:pt idx="5">
                  <c:v>5.34</c:v>
                </c:pt>
                <c:pt idx="6">
                  <c:v>#N/A</c:v>
                </c:pt>
                <c:pt idx="7">
                  <c:v>6.01</c:v>
                </c:pt>
                <c:pt idx="8">
                  <c:v>#N/A</c:v>
                </c:pt>
                <c:pt idx="9">
                  <c:v>4.4000000000000004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8.51</c:v>
                </c:pt>
                <c:pt idx="2">
                  <c:v>#N/A</c:v>
                </c:pt>
                <c:pt idx="3">
                  <c:v>8.07</c:v>
                </c:pt>
                <c:pt idx="4">
                  <c:v>#N/A</c:v>
                </c:pt>
                <c:pt idx="5">
                  <c:v>8</c:v>
                </c:pt>
                <c:pt idx="6">
                  <c:v>#N/A</c:v>
                </c:pt>
                <c:pt idx="7">
                  <c:v>6.97</c:v>
                </c:pt>
                <c:pt idx="8">
                  <c:v>#N/A</c:v>
                </c:pt>
                <c:pt idx="9">
                  <c:v>6.37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c:v>
                </c:pt>
                <c:pt idx="2">
                  <c:v>#N/A</c:v>
                </c:pt>
                <c:pt idx="3">
                  <c:v>5.37</c:v>
                </c:pt>
                <c:pt idx="4">
                  <c:v>#N/A</c:v>
                </c:pt>
                <c:pt idx="5">
                  <c:v>6.3</c:v>
                </c:pt>
                <c:pt idx="6">
                  <c:v>#N/A</c:v>
                </c:pt>
                <c:pt idx="7">
                  <c:v>6.78</c:v>
                </c:pt>
                <c:pt idx="8">
                  <c:v>#N/A</c:v>
                </c:pt>
                <c:pt idx="9">
                  <c:v>7.33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建設残土処分場事業特別会計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0.92</c:v>
                </c:pt>
                <c:pt idx="1">
                  <c:v>#N/A</c:v>
                </c:pt>
                <c:pt idx="2">
                  <c:v>0.91</c:v>
                </c:pt>
                <c:pt idx="3">
                  <c:v>#N/A</c:v>
                </c:pt>
                <c:pt idx="4">
                  <c:v>0.89</c:v>
                </c:pt>
                <c:pt idx="5">
                  <c:v>#N/A</c:v>
                </c:pt>
                <c:pt idx="6">
                  <c:v>0.41</c:v>
                </c:pt>
                <c:pt idx="7">
                  <c:v>#N/A</c:v>
                </c:pt>
                <c:pt idx="8">
                  <c:v>0.09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040064"/>
        <c:axId val="118041600"/>
      </c:barChart>
      <c:catAx>
        <c:axId val="11804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41600"/>
        <c:crosses val="autoZero"/>
        <c:auto val="1"/>
        <c:lblAlgn val="ctr"/>
        <c:lblOffset val="100"/>
        <c:tickLblSkip val="1"/>
        <c:tickMarkSkip val="1"/>
        <c:noMultiLvlLbl val="0"/>
      </c:catAx>
      <c:valAx>
        <c:axId val="11804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4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3241</c:v>
                </c:pt>
                <c:pt idx="5">
                  <c:v>3322</c:v>
                </c:pt>
                <c:pt idx="8">
                  <c:v>3538</c:v>
                </c:pt>
                <c:pt idx="11">
                  <c:v>3468</c:v>
                </c:pt>
                <c:pt idx="14">
                  <c:v>3358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7</c:v>
                </c:pt>
                <c:pt idx="6">
                  <c:v>5</c:v>
                </c:pt>
                <c:pt idx="9">
                  <c:v>5</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365</c:v>
                </c:pt>
                <c:pt idx="3">
                  <c:v>341</c:v>
                </c:pt>
                <c:pt idx="6">
                  <c:v>265</c:v>
                </c:pt>
                <c:pt idx="9">
                  <c:v>231</c:v>
                </c:pt>
                <c:pt idx="12">
                  <c:v>250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1162</c:v>
                </c:pt>
                <c:pt idx="3">
                  <c:v>1342</c:v>
                </c:pt>
                <c:pt idx="6">
                  <c:v>1353</c:v>
                </c:pt>
                <c:pt idx="9">
                  <c:v>1410</c:v>
                </c:pt>
                <c:pt idx="12">
                  <c:v>1543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3804</c:v>
                </c:pt>
                <c:pt idx="3">
                  <c:v>3602</c:v>
                </c:pt>
                <c:pt idx="6">
                  <c:v>3626</c:v>
                </c:pt>
                <c:pt idx="9">
                  <c:v>3363</c:v>
                </c:pt>
                <c:pt idx="12">
                  <c:v>3148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79264"/>
        <c:axId val="318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2107</c:v>
                </c:pt>
                <c:pt idx="2">
                  <c:v>#N/A</c:v>
                </c:pt>
                <c:pt idx="3">
                  <c:v>#N/A</c:v>
                </c:pt>
                <c:pt idx="4">
                  <c:v>1970</c:v>
                </c:pt>
                <c:pt idx="5">
                  <c:v>#N/A</c:v>
                </c:pt>
                <c:pt idx="6">
                  <c:v>#N/A</c:v>
                </c:pt>
                <c:pt idx="7">
                  <c:v>1711</c:v>
                </c:pt>
                <c:pt idx="8">
                  <c:v>#N/A</c:v>
                </c:pt>
                <c:pt idx="9">
                  <c:v>#N/A</c:v>
                </c:pt>
                <c:pt idx="10">
                  <c:v>1541</c:v>
                </c:pt>
                <c:pt idx="11">
                  <c:v>#N/A</c:v>
                </c:pt>
                <c:pt idx="12">
                  <c:v>#N/A</c:v>
                </c:pt>
                <c:pt idx="13">
                  <c:v>1589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79264"/>
        <c:axId val="3181184"/>
      </c:lineChart>
      <c:catAx>
        <c:axId val="31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1184"/>
        <c:crosses val="autoZero"/>
        <c:auto val="1"/>
        <c:lblAlgn val="ctr"/>
        <c:lblOffset val="100"/>
        <c:tickLblSkip val="1"/>
        <c:tickMarkSkip val="1"/>
        <c:noMultiLvlLbl val="0"/>
      </c:catAx>
      <c:valAx>
        <c:axId val="318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30742</c:v>
                </c:pt>
                <c:pt idx="5">
                  <c:v>31414</c:v>
                </c:pt>
                <c:pt idx="8">
                  <c:v>31381</c:v>
                </c:pt>
                <c:pt idx="11">
                  <c:v>30965</c:v>
                </c:pt>
                <c:pt idx="14">
                  <c:v>30539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831</c:v>
                </c:pt>
                <c:pt idx="5">
                  <c:v>824</c:v>
                </c:pt>
                <c:pt idx="8">
                  <c:v>750</c:v>
                </c:pt>
                <c:pt idx="11">
                  <c:v>625</c:v>
                </c:pt>
                <c:pt idx="14">
                  <c:v>473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10359</c:v>
                </c:pt>
                <c:pt idx="5">
                  <c:v>11123</c:v>
                </c:pt>
                <c:pt idx="8">
                  <c:v>12185</c:v>
                </c:pt>
                <c:pt idx="11">
                  <c:v>12938</c:v>
                </c:pt>
                <c:pt idx="14">
                  <c:v>13915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3252</c:v>
                </c:pt>
                <c:pt idx="3">
                  <c:v>2948</c:v>
                </c:pt>
                <c:pt idx="6">
                  <c:v>2638</c:v>
                </c:pt>
                <c:pt idx="9">
                  <c:v>2543</c:v>
                </c:pt>
                <c:pt idx="12">
                  <c:v>2368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1080</c:v>
                </c:pt>
                <c:pt idx="3">
                  <c:v>747</c:v>
                </c:pt>
                <c:pt idx="6">
                  <c:v>584</c:v>
                </c:pt>
                <c:pt idx="9">
                  <c:v>767</c:v>
                </c:pt>
                <c:pt idx="12">
                  <c:v>507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14890</c:v>
                </c:pt>
                <c:pt idx="3">
                  <c:v>14432</c:v>
                </c:pt>
                <c:pt idx="6">
                  <c:v>13686</c:v>
                </c:pt>
                <c:pt idx="9">
                  <c:v>12976</c:v>
                </c:pt>
                <c:pt idx="12">
                  <c:v>12410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2116</c:v>
                </c:pt>
                <c:pt idx="3">
                  <c:v>798</c:v>
                </c:pt>
                <c:pt idx="6">
                  <c:v>789</c:v>
                </c:pt>
                <c:pt idx="9">
                  <c:v>700</c:v>
                </c:pt>
                <c:pt idx="12">
                  <c:v>697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25575</c:v>
                </c:pt>
                <c:pt idx="3">
                  <c:v>25758</c:v>
                </c:pt>
                <c:pt idx="6">
                  <c:v>25232</c:v>
                </c:pt>
                <c:pt idx="9">
                  <c:v>24367</c:v>
                </c:pt>
                <c:pt idx="12">
                  <c:v>23789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387840"/>
        <c:axId val="11838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4995</c:v>
                </c:pt>
                <c:pt idx="2">
                  <c:v>#N/A</c:v>
                </c:pt>
                <c:pt idx="3">
                  <c:v>#N/A</c:v>
                </c:pt>
                <c:pt idx="4">
                  <c:v>1323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387840"/>
        <c:axId val="118389760"/>
      </c:lineChart>
      <c:catAx>
        <c:axId val="1183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89760"/>
        <c:crosses val="autoZero"/>
        <c:auto val="1"/>
        <c:lblAlgn val="ctr"/>
        <c:lblOffset val="100"/>
        <c:tickLblSkip val="1"/>
        <c:tickMarkSkip val="1"/>
        <c:noMultiLvlLbl val="0"/>
      </c:catAx>
      <c:valAx>
        <c:axId val="11838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081024"/>
        <c:axId val="34107776"/>
      </c:scatterChart>
      <c:valAx>
        <c:axId val="34081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07776"/>
        <c:crosses val="autoZero"/>
        <c:crossBetween val="midCat"/>
      </c:valAx>
      <c:valAx>
        <c:axId val="34107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8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16</c:v>
                </c:pt>
                <c:pt idx="2">
                  <c:v>14.6</c:v>
                </c:pt>
                <c:pt idx="3">
                  <c:v>13.5</c:v>
                </c:pt>
                <c:pt idx="4">
                  <c:v>12.9</c:v>
                </c:pt>
              </c:numCache>
            </c:numRef>
          </c:xVal>
          <c:yVal>
            <c:numRef>
              <c:f>公会計指標分析・財政指標組合せ分析表!$K$73:$O$73</c:f>
              <c:numCache>
                <c:formatCode>#,##0.0;"▲ "#,##0.0</c:formatCode>
                <c:ptCount val="5"/>
                <c:pt idx="0">
                  <c:v>37.1</c:v>
                </c:pt>
                <c:pt idx="1">
                  <c:v>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425088"/>
        <c:axId val="34480512"/>
      </c:scatterChart>
      <c:valAx>
        <c:axId val="34425088"/>
        <c:scaling>
          <c:orientation val="minMax"/>
          <c:max val="18.200000000000003"/>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80512"/>
        <c:crosses val="autoZero"/>
        <c:crossBetween val="midCat"/>
      </c:valAx>
      <c:valAx>
        <c:axId val="34480512"/>
        <c:scaling>
          <c:orientation val="minMax"/>
          <c:max val="6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425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400">
              <a:latin typeface="ＭＳ ゴシック" pitchFamily="49" charset="-128"/>
              <a:ea typeface="ＭＳ ゴシック" pitchFamily="49" charset="-128"/>
            </a:rPr>
            <a:t>　また、新規借入時の据置期間を短縮しており、長期的に公債費の抑制を目指している。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新規地方債借入の抑制及び既存地方債の繰上償還の実施や、平成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月の下水道使用料改定等によって比率改善に努めている。さらに、定員適正化計画に基づく職員数削減により退職手当負担は減少傾向にある。</a:t>
          </a:r>
        </a:p>
        <a:p>
          <a:r>
            <a:rPr kumimoji="1" lang="ja-JP" altLang="en-US" sz="1400">
              <a:latin typeface="ＭＳ ゴシック" pitchFamily="49" charset="-128"/>
              <a:ea typeface="ＭＳ ゴシック" pitchFamily="49" charset="-128"/>
            </a:rPr>
            <a:t>　今後も同様の取組みを継続し、財政健全化に努める。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2" name="テキスト ボックス 31"/>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7" name="正方形/長方形 5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9" name="テキスト ボックス 5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法人市民税の増収及び消費税増税に伴う地方消費税交付金の増加によって、平成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0.42</a:t>
          </a:r>
          <a:r>
            <a:rPr kumimoji="1" lang="ja-JP" altLang="en-US" sz="1300">
              <a:latin typeface="ＭＳ Ｐゴシック"/>
            </a:rPr>
            <a:t>とわずかに改善されているが、本市の税収基盤は弱く、類似団体との比較において</a:t>
          </a:r>
          <a:r>
            <a:rPr kumimoji="1" lang="en-US" altLang="ja-JP" sz="1300">
              <a:latin typeface="ＭＳ Ｐゴシック"/>
            </a:rPr>
            <a:t>0.31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今後は、企業誘致を含めた商工業振興や未収金徴収体制の強化により歳入確保に努める。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97065</xdr:rowOff>
    </xdr:from>
    <xdr:to>
      <xdr:col>7</xdr:col>
      <xdr:colOff>152400</xdr:colOff>
      <xdr:row>45</xdr:row>
      <xdr:rowOff>97065</xdr:rowOff>
    </xdr:to>
    <xdr:cxnSp macro="">
      <xdr:nvCxnSpPr>
        <xdr:cNvPr id="70" name="直線コネクタ 69"/>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97065</xdr:rowOff>
    </xdr:from>
    <xdr:to>
      <xdr:col>6</xdr:col>
      <xdr:colOff>0</xdr:colOff>
      <xdr:row>45</xdr:row>
      <xdr:rowOff>114300</xdr:rowOff>
    </xdr:to>
    <xdr:cxnSp macro="">
      <xdr:nvCxnSpPr>
        <xdr:cNvPr id="73" name="直線コネクタ 72"/>
        <xdr:cNvCxnSpPr/>
      </xdr:nvCxnSpPr>
      <xdr:spPr>
        <a:xfrm flipV="1">
          <a:off x="3225800" y="78123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131535</xdr:rowOff>
    </xdr:to>
    <xdr:cxnSp macro="">
      <xdr:nvCxnSpPr>
        <xdr:cNvPr id="76" name="直線コネクタ 75"/>
        <xdr:cNvCxnSpPr/>
      </xdr:nvCxnSpPr>
      <xdr:spPr>
        <a:xfrm flipV="1">
          <a:off x="2336800" y="78295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131535</xdr:rowOff>
    </xdr:from>
    <xdr:to>
      <xdr:col>3</xdr:col>
      <xdr:colOff>279400</xdr:colOff>
      <xdr:row>45</xdr:row>
      <xdr:rowOff>131535</xdr:rowOff>
    </xdr:to>
    <xdr:cxnSp macro="">
      <xdr:nvCxnSpPr>
        <xdr:cNvPr id="79" name="直線コネクタ 78"/>
        <xdr:cNvCxnSpPr/>
      </xdr:nvCxnSpPr>
      <xdr:spPr>
        <a:xfrm>
          <a:off x="1447800" y="784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46265</xdr:rowOff>
    </xdr:from>
    <xdr:to>
      <xdr:col>7</xdr:col>
      <xdr:colOff>203200</xdr:colOff>
      <xdr:row>45</xdr:row>
      <xdr:rowOff>147865</xdr:rowOff>
    </xdr:to>
    <xdr:sp macro="" textlink="">
      <xdr:nvSpPr>
        <xdr:cNvPr id="89" name="円/楕円 88"/>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113592</xdr:rowOff>
    </xdr:from>
    <xdr:ext cx="762000" cy="259045"/>
    <xdr:sp macro="" textlink="">
      <xdr:nvSpPr>
        <xdr:cNvPr id="90"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46265</xdr:rowOff>
    </xdr:from>
    <xdr:to>
      <xdr:col>6</xdr:col>
      <xdr:colOff>50800</xdr:colOff>
      <xdr:row>45</xdr:row>
      <xdr:rowOff>147865</xdr:rowOff>
    </xdr:to>
    <xdr:sp macro="" textlink="">
      <xdr:nvSpPr>
        <xdr:cNvPr id="91" name="円/楕円 90"/>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132642</xdr:rowOff>
    </xdr:from>
    <xdr:ext cx="736600" cy="259045"/>
    <xdr:sp macro="" textlink="">
      <xdr:nvSpPr>
        <xdr:cNvPr id="92" name="テキスト ボックス 91"/>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3" name="円/楕円 92"/>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4" name="テキスト ボックス 93"/>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80735</xdr:rowOff>
    </xdr:from>
    <xdr:to>
      <xdr:col>3</xdr:col>
      <xdr:colOff>330200</xdr:colOff>
      <xdr:row>46</xdr:row>
      <xdr:rowOff>10885</xdr:rowOff>
    </xdr:to>
    <xdr:sp macro="" textlink="">
      <xdr:nvSpPr>
        <xdr:cNvPr id="95" name="円/楕円 94"/>
        <xdr:cNvSpPr/>
      </xdr:nvSpPr>
      <xdr:spPr>
        <a:xfrm>
          <a:off x="2286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96" name="テキスト ボックス 95"/>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80735</xdr:rowOff>
    </xdr:from>
    <xdr:to>
      <xdr:col>2</xdr:col>
      <xdr:colOff>127000</xdr:colOff>
      <xdr:row>46</xdr:row>
      <xdr:rowOff>10885</xdr:rowOff>
    </xdr:to>
    <xdr:sp macro="" textlink="">
      <xdr:nvSpPr>
        <xdr:cNvPr id="97" name="円/楕円 96"/>
        <xdr:cNvSpPr/>
      </xdr:nvSpPr>
      <xdr:spPr>
        <a:xfrm>
          <a:off x="1397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167112</xdr:rowOff>
    </xdr:from>
    <xdr:ext cx="762000" cy="259045"/>
    <xdr:sp macro="" textlink="">
      <xdr:nvSpPr>
        <xdr:cNvPr id="98" name="テキスト ボックス 97"/>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分母となる経常一般財源と臨時財政対策債については、普通交付税の減少等によって前年度比▲約</a:t>
          </a:r>
          <a:r>
            <a:rPr kumimoji="1" lang="en-US" altLang="ja-JP" sz="1300">
              <a:latin typeface="+mn-ea"/>
              <a:ea typeface="+mn-ea"/>
            </a:rPr>
            <a:t>4</a:t>
          </a:r>
          <a:r>
            <a:rPr kumimoji="1" lang="ja-JP" altLang="en-US" sz="1300">
              <a:latin typeface="+mn-ea"/>
              <a:ea typeface="+mn-ea"/>
            </a:rPr>
            <a:t>億円となっている。分子となる経常支出は、</a:t>
          </a:r>
          <a:r>
            <a:rPr kumimoji="1" lang="ja-JP" altLang="ja-JP" sz="1300">
              <a:solidFill>
                <a:schemeClr val="dk1"/>
              </a:solidFill>
              <a:effectLst/>
              <a:latin typeface="+mn-ea"/>
              <a:ea typeface="+mn-ea"/>
              <a:cs typeface="+mn-cs"/>
            </a:rPr>
            <a:t>公共下水道事業に対する繰出金</a:t>
          </a:r>
          <a:r>
            <a:rPr kumimoji="1" lang="ja-JP" altLang="en-US" sz="1300">
              <a:solidFill>
                <a:schemeClr val="dk1"/>
              </a:solidFill>
              <a:effectLst/>
              <a:latin typeface="+mn-ea"/>
              <a:ea typeface="+mn-ea"/>
              <a:cs typeface="+mn-cs"/>
            </a:rPr>
            <a:t>の基準見直しによって約</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億円増加したため比率は</a:t>
          </a:r>
          <a:r>
            <a:rPr kumimoji="1" lang="en-US" altLang="ja-JP" sz="1300">
              <a:solidFill>
                <a:schemeClr val="dk1"/>
              </a:solidFill>
              <a:effectLst/>
              <a:latin typeface="+mn-ea"/>
              <a:ea typeface="+mn-ea"/>
              <a:cs typeface="+mn-cs"/>
            </a:rPr>
            <a:t>3.6</a:t>
          </a:r>
          <a:r>
            <a:rPr kumimoji="1" lang="ja-JP" altLang="en-US" sz="1300">
              <a:solidFill>
                <a:schemeClr val="dk1"/>
              </a:solidFill>
              <a:effectLst/>
              <a:latin typeface="+mn-ea"/>
              <a:ea typeface="+mn-ea"/>
              <a:cs typeface="+mn-cs"/>
            </a:rPr>
            <a:t>ポイント悪化した。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年度までは普通交付税の合併算定替縮減により経常一般財源が減少し続けるため、比率はさらに悪化する見通しだが、公共施設の再整備や行政改革の継続によって将来の経常経費を抑制する。</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102235</xdr:rowOff>
    </xdr:to>
    <xdr:cxnSp macro="">
      <xdr:nvCxnSpPr>
        <xdr:cNvPr id="133" name="直線コネクタ 132"/>
        <xdr:cNvCxnSpPr/>
      </xdr:nvCxnSpPr>
      <xdr:spPr>
        <a:xfrm>
          <a:off x="4114800" y="1075880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128905</xdr:rowOff>
    </xdr:to>
    <xdr:cxnSp macro="">
      <xdr:nvCxnSpPr>
        <xdr:cNvPr id="136" name="直線コネクタ 135"/>
        <xdr:cNvCxnSpPr/>
      </xdr:nvCxnSpPr>
      <xdr:spPr>
        <a:xfrm>
          <a:off x="3225800" y="1069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68580</xdr:rowOff>
    </xdr:to>
    <xdr:cxnSp macro="">
      <xdr:nvCxnSpPr>
        <xdr:cNvPr id="139" name="直線コネクタ 138"/>
        <xdr:cNvCxnSpPr/>
      </xdr:nvCxnSpPr>
      <xdr:spPr>
        <a:xfrm>
          <a:off x="2336800" y="1067837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62</xdr:row>
      <xdr:rowOff>48471</xdr:rowOff>
    </xdr:to>
    <xdr:cxnSp macro="">
      <xdr:nvCxnSpPr>
        <xdr:cNvPr id="142" name="直線コネクタ 141"/>
        <xdr:cNvCxnSpPr/>
      </xdr:nvCxnSpPr>
      <xdr:spPr>
        <a:xfrm>
          <a:off x="1447800" y="1067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2" name="円/楕円 151"/>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53"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4" name="円/楕円 153"/>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55" name="テキスト ボックス 15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6" name="円/楕円 155"/>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7" name="テキスト ボックス 156"/>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8" name="円/楕円 157"/>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9" name="テキスト ボックス 158"/>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60" name="円/楕円 159"/>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109448</xdr:rowOff>
    </xdr:from>
    <xdr:ext cx="762000" cy="259045"/>
    <xdr:sp macro="" textlink="">
      <xdr:nvSpPr>
        <xdr:cNvPr id="161" name="テキスト ボックス 160"/>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人件費・物件費等決算額は横ばいだが、人口が前年比▲</a:t>
          </a:r>
          <a:r>
            <a:rPr kumimoji="1" lang="en-US" altLang="ja-JP" sz="1300">
              <a:latin typeface="ＭＳ Ｐゴシック"/>
            </a:rPr>
            <a:t>701</a:t>
          </a:r>
          <a:r>
            <a:rPr kumimoji="1" lang="ja-JP" altLang="en-US" sz="1300">
              <a:latin typeface="ＭＳ Ｐゴシック"/>
            </a:rPr>
            <a:t>人の</a:t>
          </a:r>
          <a:r>
            <a:rPr kumimoji="1" lang="en-US" altLang="ja-JP" sz="1300">
              <a:latin typeface="ＭＳ Ｐゴシック"/>
            </a:rPr>
            <a:t>50,264</a:t>
          </a:r>
          <a:r>
            <a:rPr kumimoji="1" lang="ja-JP" altLang="en-US" sz="1300">
              <a:latin typeface="ＭＳ Ｐゴシック"/>
            </a:rPr>
            <a:t>人と減少しているため、人口</a:t>
          </a:r>
          <a:r>
            <a:rPr kumimoji="1" lang="en-US" altLang="ja-JP" sz="1300">
              <a:latin typeface="ＭＳ Ｐゴシック"/>
            </a:rPr>
            <a:t>1</a:t>
          </a:r>
          <a:r>
            <a:rPr kumimoji="1" lang="ja-JP" altLang="en-US" sz="1300">
              <a:latin typeface="ＭＳ Ｐゴシック"/>
            </a:rPr>
            <a:t>人当たりの金額が増加した。</a:t>
          </a:r>
          <a:endParaRPr kumimoji="1" lang="en-US" altLang="ja-JP" sz="1300">
            <a:latin typeface="ＭＳ Ｐゴシック"/>
          </a:endParaRPr>
        </a:p>
        <a:p>
          <a:r>
            <a:rPr kumimoji="1" lang="ja-JP" altLang="en-US" sz="1300">
              <a:latin typeface="ＭＳ Ｐゴシック"/>
            </a:rPr>
            <a:t>　今後は、人口の減少幅を抑えつつ、職員数の適正化や公共施設の集約化等を実施することで将来の人件費や施設管理経費を抑制し、行政サービスの効率性向上を目指す。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52536</xdr:rowOff>
    </xdr:from>
    <xdr:to>
      <xdr:col>7</xdr:col>
      <xdr:colOff>152400</xdr:colOff>
      <xdr:row>81</xdr:row>
      <xdr:rowOff>57001</xdr:rowOff>
    </xdr:to>
    <xdr:cxnSp macro="">
      <xdr:nvCxnSpPr>
        <xdr:cNvPr id="197" name="直線コネクタ 196"/>
        <xdr:cNvCxnSpPr/>
      </xdr:nvCxnSpPr>
      <xdr:spPr>
        <a:xfrm>
          <a:off x="4114800" y="13939986"/>
          <a:ext cx="8382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41778</xdr:rowOff>
    </xdr:from>
    <xdr:ext cx="762000" cy="259045"/>
    <xdr:sp macro="" textlink="">
      <xdr:nvSpPr>
        <xdr:cNvPr id="198" name="人件費・物件費等の状況平均値テキスト"/>
        <xdr:cNvSpPr txBox="1"/>
      </xdr:nvSpPr>
      <xdr:spPr>
        <a:xfrm>
          <a:off x="5041900" y="13929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48023</xdr:rowOff>
    </xdr:from>
    <xdr:to>
      <xdr:col>6</xdr:col>
      <xdr:colOff>0</xdr:colOff>
      <xdr:row>81</xdr:row>
      <xdr:rowOff>52536</xdr:rowOff>
    </xdr:to>
    <xdr:cxnSp macro="">
      <xdr:nvCxnSpPr>
        <xdr:cNvPr id="200" name="直線コネクタ 199"/>
        <xdr:cNvCxnSpPr/>
      </xdr:nvCxnSpPr>
      <xdr:spPr>
        <a:xfrm>
          <a:off x="3225800" y="13935473"/>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46386</xdr:rowOff>
    </xdr:from>
    <xdr:to>
      <xdr:col>4</xdr:col>
      <xdr:colOff>482600</xdr:colOff>
      <xdr:row>81</xdr:row>
      <xdr:rowOff>48023</xdr:rowOff>
    </xdr:to>
    <xdr:cxnSp macro="">
      <xdr:nvCxnSpPr>
        <xdr:cNvPr id="203" name="直線コネクタ 202"/>
        <xdr:cNvCxnSpPr/>
      </xdr:nvCxnSpPr>
      <xdr:spPr>
        <a:xfrm>
          <a:off x="2336800" y="13933836"/>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45565</xdr:rowOff>
    </xdr:from>
    <xdr:to>
      <xdr:col>3</xdr:col>
      <xdr:colOff>279400</xdr:colOff>
      <xdr:row>81</xdr:row>
      <xdr:rowOff>46386</xdr:rowOff>
    </xdr:to>
    <xdr:cxnSp macro="">
      <xdr:nvCxnSpPr>
        <xdr:cNvPr id="206" name="直線コネクタ 205"/>
        <xdr:cNvCxnSpPr/>
      </xdr:nvCxnSpPr>
      <xdr:spPr>
        <a:xfrm>
          <a:off x="1447800" y="13933015"/>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6201</xdr:rowOff>
    </xdr:from>
    <xdr:to>
      <xdr:col>7</xdr:col>
      <xdr:colOff>203200</xdr:colOff>
      <xdr:row>81</xdr:row>
      <xdr:rowOff>107801</xdr:rowOff>
    </xdr:to>
    <xdr:sp macro="" textlink="">
      <xdr:nvSpPr>
        <xdr:cNvPr id="216" name="円/楕円 215"/>
        <xdr:cNvSpPr/>
      </xdr:nvSpPr>
      <xdr:spPr>
        <a:xfrm>
          <a:off x="4902200" y="138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98928</xdr:rowOff>
    </xdr:from>
    <xdr:ext cx="762000" cy="259045"/>
    <xdr:sp macro="" textlink="">
      <xdr:nvSpPr>
        <xdr:cNvPr id="217" name="人件費・物件費等の状況該当値テキスト"/>
        <xdr:cNvSpPr txBox="1"/>
      </xdr:nvSpPr>
      <xdr:spPr>
        <a:xfrm>
          <a:off x="5041900" y="1381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1736</xdr:rowOff>
    </xdr:from>
    <xdr:to>
      <xdr:col>6</xdr:col>
      <xdr:colOff>50800</xdr:colOff>
      <xdr:row>81</xdr:row>
      <xdr:rowOff>103336</xdr:rowOff>
    </xdr:to>
    <xdr:sp macro="" textlink="">
      <xdr:nvSpPr>
        <xdr:cNvPr id="218" name="円/楕円 217"/>
        <xdr:cNvSpPr/>
      </xdr:nvSpPr>
      <xdr:spPr>
        <a:xfrm>
          <a:off x="4064000" y="138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113513</xdr:rowOff>
    </xdr:from>
    <xdr:ext cx="736600" cy="259045"/>
    <xdr:sp macro="" textlink="">
      <xdr:nvSpPr>
        <xdr:cNvPr id="219" name="テキスト ボックス 218"/>
        <xdr:cNvSpPr txBox="1"/>
      </xdr:nvSpPr>
      <xdr:spPr>
        <a:xfrm>
          <a:off x="3733800" y="1365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168673</xdr:rowOff>
    </xdr:from>
    <xdr:to>
      <xdr:col>4</xdr:col>
      <xdr:colOff>533400</xdr:colOff>
      <xdr:row>81</xdr:row>
      <xdr:rowOff>98823</xdr:rowOff>
    </xdr:to>
    <xdr:sp macro="" textlink="">
      <xdr:nvSpPr>
        <xdr:cNvPr id="220" name="円/楕円 219"/>
        <xdr:cNvSpPr/>
      </xdr:nvSpPr>
      <xdr:spPr>
        <a:xfrm>
          <a:off x="3175000" y="138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109000</xdr:rowOff>
    </xdr:from>
    <xdr:ext cx="762000" cy="259045"/>
    <xdr:sp macro="" textlink="">
      <xdr:nvSpPr>
        <xdr:cNvPr id="221" name="テキスト ボックス 220"/>
        <xdr:cNvSpPr txBox="1"/>
      </xdr:nvSpPr>
      <xdr:spPr>
        <a:xfrm>
          <a:off x="2844800" y="1365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167036</xdr:rowOff>
    </xdr:from>
    <xdr:to>
      <xdr:col>3</xdr:col>
      <xdr:colOff>330200</xdr:colOff>
      <xdr:row>81</xdr:row>
      <xdr:rowOff>97186</xdr:rowOff>
    </xdr:to>
    <xdr:sp macro="" textlink="">
      <xdr:nvSpPr>
        <xdr:cNvPr id="222" name="円/楕円 221"/>
        <xdr:cNvSpPr/>
      </xdr:nvSpPr>
      <xdr:spPr>
        <a:xfrm>
          <a:off x="2286000" y="138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107363</xdr:rowOff>
    </xdr:from>
    <xdr:ext cx="762000" cy="259045"/>
    <xdr:sp macro="" textlink="">
      <xdr:nvSpPr>
        <xdr:cNvPr id="223" name="テキスト ボックス 222"/>
        <xdr:cNvSpPr txBox="1"/>
      </xdr:nvSpPr>
      <xdr:spPr>
        <a:xfrm>
          <a:off x="1955800" y="1365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166215</xdr:rowOff>
    </xdr:from>
    <xdr:to>
      <xdr:col>2</xdr:col>
      <xdr:colOff>127000</xdr:colOff>
      <xdr:row>81</xdr:row>
      <xdr:rowOff>96365</xdr:rowOff>
    </xdr:to>
    <xdr:sp macro="" textlink="">
      <xdr:nvSpPr>
        <xdr:cNvPr id="224" name="円/楕円 223"/>
        <xdr:cNvSpPr/>
      </xdr:nvSpPr>
      <xdr:spPr>
        <a:xfrm>
          <a:off x="1397000" y="13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106542</xdr:rowOff>
    </xdr:from>
    <xdr:ext cx="762000" cy="259045"/>
    <xdr:sp macro="" textlink="">
      <xdr:nvSpPr>
        <xdr:cNvPr id="225" name="テキスト ボックス 224"/>
        <xdr:cNvSpPr txBox="1"/>
      </xdr:nvSpPr>
      <xdr:spPr>
        <a:xfrm>
          <a:off x="1066800" y="136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職員構成の変動等により、前年度比▲</a:t>
          </a:r>
          <a:r>
            <a:rPr kumimoji="1" lang="en-US" altLang="ja-JP" sz="1300">
              <a:latin typeface="ＭＳ Ｐゴシック"/>
            </a:rPr>
            <a:t>0.3</a:t>
          </a:r>
          <a:r>
            <a:rPr kumimoji="1" lang="ja-JP" altLang="en-US" sz="1300">
              <a:latin typeface="ＭＳ Ｐゴシック"/>
            </a:rPr>
            <a:t>ポイントの</a:t>
          </a:r>
          <a:r>
            <a:rPr kumimoji="1" lang="en-US" altLang="ja-JP" sz="1300">
              <a:latin typeface="ＭＳ Ｐゴシック"/>
            </a:rPr>
            <a:t>99.0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類似団体平均値は上回っているものの、全地方公共団体平均値、全国市平均値及び県内市平均値をいずれも下回っており、今後も引き続き給与水準の適正化に努めていく。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65314</xdr:rowOff>
    </xdr:to>
    <xdr:cxnSp macro="">
      <xdr:nvCxnSpPr>
        <xdr:cNvPr id="261" name="直線コネクタ 260"/>
        <xdr:cNvCxnSpPr/>
      </xdr:nvCxnSpPr>
      <xdr:spPr>
        <a:xfrm flipV="1">
          <a:off x="16179800" y="144326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84</xdr:row>
      <xdr:rowOff>65314</xdr:rowOff>
    </xdr:to>
    <xdr:cxnSp macro="">
      <xdr:nvCxnSpPr>
        <xdr:cNvPr id="264" name="直線コネクタ 263"/>
        <xdr:cNvCxnSpPr/>
      </xdr:nvCxnSpPr>
      <xdr:spPr>
        <a:xfrm>
          <a:off x="15290800" y="14271777"/>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83</xdr:row>
      <xdr:rowOff>41427</xdr:rowOff>
    </xdr:to>
    <xdr:cxnSp macro="">
      <xdr:nvCxnSpPr>
        <xdr:cNvPr id="267" name="直線コネクタ 266"/>
        <xdr:cNvCxnSpPr/>
      </xdr:nvCxnSpPr>
      <xdr:spPr>
        <a:xfrm>
          <a:off x="14401800" y="14099418"/>
          <a:ext cx="889000" cy="17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89</xdr:row>
      <xdr:rowOff>35379</xdr:rowOff>
    </xdr:to>
    <xdr:cxnSp macro="">
      <xdr:nvCxnSpPr>
        <xdr:cNvPr id="270" name="直線コネクタ 269"/>
        <xdr:cNvCxnSpPr/>
      </xdr:nvCxnSpPr>
      <xdr:spPr>
        <a:xfrm flipV="1">
          <a:off x="13512800" y="14099418"/>
          <a:ext cx="889000" cy="119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80" name="円/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81"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82" name="円/楕円 281"/>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3" name="テキスト ボックス 28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4" name="円/楕円 283"/>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5" name="テキスト ボックス 284"/>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6" name="円/楕円 285"/>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7" name="テキスト ボックス 286"/>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8" name="円/楕円 287"/>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9" name="テキスト ボックス 288"/>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定員適正化計画に沿った定員管理に取り組む中で、職員数を前年度より削減したことにより、前年度比▲</a:t>
          </a:r>
          <a:r>
            <a:rPr kumimoji="1" lang="en-US" altLang="ja-JP" sz="1300" baseline="0">
              <a:latin typeface="ＭＳ Ｐゴシック"/>
            </a:rPr>
            <a:t>0.04</a:t>
          </a:r>
          <a:r>
            <a:rPr kumimoji="1" lang="ja-JP" altLang="en-US" sz="1300" baseline="0">
              <a:latin typeface="ＭＳ Ｐゴシック"/>
            </a:rPr>
            <a:t>ポイントの</a:t>
          </a:r>
          <a:r>
            <a:rPr kumimoji="1" lang="en-US" altLang="ja-JP" sz="1300" baseline="0">
              <a:latin typeface="ＭＳ Ｐゴシック"/>
            </a:rPr>
            <a:t>6.98</a:t>
          </a:r>
          <a:r>
            <a:rPr kumimoji="1" lang="ja-JP" altLang="en-US" sz="1300" baseline="0">
              <a:latin typeface="ＭＳ Ｐゴシック"/>
            </a:rPr>
            <a:t>人となっている。</a:t>
          </a:r>
          <a:endParaRPr kumimoji="1" lang="en-US" altLang="ja-JP" sz="1300" baseline="0">
            <a:latin typeface="ＭＳ Ｐゴシック"/>
          </a:endParaRPr>
        </a:p>
        <a:p>
          <a:r>
            <a:rPr kumimoji="1" lang="ja-JP" altLang="en-US" sz="1300" baseline="0">
              <a:latin typeface="ＭＳ Ｐゴシック"/>
            </a:rPr>
            <a:t>　今後の財政収支がきわめて厳しい見通しであることを踏まえ、安定した行政サービスの提供や災害時におけるマンパワーの確保等に留意した上で、定員適正化計画に掲げる職員数の数値目標の達成に向けて、計画的な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131445</xdr:rowOff>
    </xdr:from>
    <xdr:to>
      <xdr:col>24</xdr:col>
      <xdr:colOff>558800</xdr:colOff>
      <xdr:row>61</xdr:row>
      <xdr:rowOff>139488</xdr:rowOff>
    </xdr:to>
    <xdr:cxnSp macro="">
      <xdr:nvCxnSpPr>
        <xdr:cNvPr id="324" name="直線コネクタ 323"/>
        <xdr:cNvCxnSpPr/>
      </xdr:nvCxnSpPr>
      <xdr:spPr>
        <a:xfrm flipV="1">
          <a:off x="16179800" y="1058989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133456</xdr:rowOff>
    </xdr:from>
    <xdr:to>
      <xdr:col>23</xdr:col>
      <xdr:colOff>406400</xdr:colOff>
      <xdr:row>61</xdr:row>
      <xdr:rowOff>139488</xdr:rowOff>
    </xdr:to>
    <xdr:cxnSp macro="">
      <xdr:nvCxnSpPr>
        <xdr:cNvPr id="327" name="直線コネクタ 326"/>
        <xdr:cNvCxnSpPr/>
      </xdr:nvCxnSpPr>
      <xdr:spPr>
        <a:xfrm>
          <a:off x="15290800" y="105919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133456</xdr:rowOff>
    </xdr:from>
    <xdr:to>
      <xdr:col>22</xdr:col>
      <xdr:colOff>203200</xdr:colOff>
      <xdr:row>61</xdr:row>
      <xdr:rowOff>165629</xdr:rowOff>
    </xdr:to>
    <xdr:cxnSp macro="">
      <xdr:nvCxnSpPr>
        <xdr:cNvPr id="330" name="直線コネクタ 329"/>
        <xdr:cNvCxnSpPr/>
      </xdr:nvCxnSpPr>
      <xdr:spPr>
        <a:xfrm flipV="1">
          <a:off x="14401800" y="1059190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159596</xdr:rowOff>
    </xdr:from>
    <xdr:to>
      <xdr:col>21</xdr:col>
      <xdr:colOff>0</xdr:colOff>
      <xdr:row>61</xdr:row>
      <xdr:rowOff>165629</xdr:rowOff>
    </xdr:to>
    <xdr:cxnSp macro="">
      <xdr:nvCxnSpPr>
        <xdr:cNvPr id="333" name="直線コネクタ 332"/>
        <xdr:cNvCxnSpPr/>
      </xdr:nvCxnSpPr>
      <xdr:spPr>
        <a:xfrm>
          <a:off x="13512800" y="106180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43" name="円/楕円 342"/>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97172</xdr:rowOff>
    </xdr:from>
    <xdr:ext cx="762000" cy="259045"/>
    <xdr:sp macro="" textlink="">
      <xdr:nvSpPr>
        <xdr:cNvPr id="344" name="定員管理の状況該当値テキスト"/>
        <xdr:cNvSpPr txBox="1"/>
      </xdr:nvSpPr>
      <xdr:spPr>
        <a:xfrm>
          <a:off x="17106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88688</xdr:rowOff>
    </xdr:from>
    <xdr:to>
      <xdr:col>23</xdr:col>
      <xdr:colOff>457200</xdr:colOff>
      <xdr:row>62</xdr:row>
      <xdr:rowOff>18838</xdr:rowOff>
    </xdr:to>
    <xdr:sp macro="" textlink="">
      <xdr:nvSpPr>
        <xdr:cNvPr id="345" name="円/楕円 344"/>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29015</xdr:rowOff>
    </xdr:from>
    <xdr:ext cx="736600" cy="259045"/>
    <xdr:sp macro="" textlink="">
      <xdr:nvSpPr>
        <xdr:cNvPr id="346" name="テキスト ボックス 345"/>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82656</xdr:rowOff>
    </xdr:from>
    <xdr:to>
      <xdr:col>22</xdr:col>
      <xdr:colOff>254000</xdr:colOff>
      <xdr:row>62</xdr:row>
      <xdr:rowOff>12806</xdr:rowOff>
    </xdr:to>
    <xdr:sp macro="" textlink="">
      <xdr:nvSpPr>
        <xdr:cNvPr id="347" name="円/楕円 346"/>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22983</xdr:rowOff>
    </xdr:from>
    <xdr:ext cx="762000" cy="259045"/>
    <xdr:sp macro="" textlink="">
      <xdr:nvSpPr>
        <xdr:cNvPr id="348" name="テキスト ボックス 347"/>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114829</xdr:rowOff>
    </xdr:from>
    <xdr:to>
      <xdr:col>21</xdr:col>
      <xdr:colOff>50800</xdr:colOff>
      <xdr:row>62</xdr:row>
      <xdr:rowOff>44979</xdr:rowOff>
    </xdr:to>
    <xdr:sp macro="" textlink="">
      <xdr:nvSpPr>
        <xdr:cNvPr id="349" name="円/楕円 348"/>
        <xdr:cNvSpPr/>
      </xdr:nvSpPr>
      <xdr:spPr>
        <a:xfrm>
          <a:off x="14351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55156</xdr:rowOff>
    </xdr:from>
    <xdr:ext cx="762000" cy="259045"/>
    <xdr:sp macro="" textlink="">
      <xdr:nvSpPr>
        <xdr:cNvPr id="350" name="テキスト ボックス 349"/>
        <xdr:cNvSpPr txBox="1"/>
      </xdr:nvSpPr>
      <xdr:spPr>
        <a:xfrm>
          <a:off x="14020800" y="103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51" name="円/楕円 350"/>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49123</xdr:rowOff>
    </xdr:from>
    <xdr:ext cx="762000" cy="259045"/>
    <xdr:sp macro="" textlink="">
      <xdr:nvSpPr>
        <xdr:cNvPr id="352" name="テキスト ボックス 351"/>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合併以前から道路や学校等の社会資本整備に積極的に取り組んできたため類似団体平均との比較で</a:t>
          </a:r>
          <a:r>
            <a:rPr kumimoji="1" lang="en-US" altLang="ja-JP" sz="1300">
              <a:latin typeface="ＭＳ Ｐゴシック"/>
            </a:rPr>
            <a:t>5.4</a:t>
          </a:r>
          <a:r>
            <a:rPr kumimoji="1" lang="ja-JP" altLang="en-US" sz="1300">
              <a:latin typeface="ＭＳ Ｐゴシック"/>
            </a:rPr>
            <a:t>ポイント上回っているが、近年普通建設事業の抑制を続けたため比率は年々改善傾向にある。</a:t>
          </a:r>
        </a:p>
        <a:p>
          <a:r>
            <a:rPr kumimoji="1" lang="ja-JP" altLang="en-US" sz="1300">
              <a:latin typeface="ＭＳ Ｐゴシック"/>
            </a:rPr>
            <a:t>　しかし、これから庁舎整備や学校施設再編による地方債借入を予定しており、さらに平成</a:t>
          </a:r>
          <a:r>
            <a:rPr kumimoji="1" lang="en-US" altLang="ja-JP" sz="1300">
              <a:latin typeface="ＭＳ Ｐゴシック"/>
            </a:rPr>
            <a:t>30</a:t>
          </a:r>
          <a:r>
            <a:rPr kumimoji="1" lang="ja-JP" altLang="en-US" sz="1300">
              <a:latin typeface="ＭＳ Ｐゴシック"/>
            </a:rPr>
            <a:t>年度以降は、限度額まで発行予定の合併特例債を活用できないため、比率の悪化が予想される。</a:t>
          </a:r>
        </a:p>
        <a:p>
          <a:r>
            <a:rPr kumimoji="1" lang="ja-JP" altLang="en-US" sz="1300">
              <a:latin typeface="ＭＳ Ｐゴシック"/>
            </a:rPr>
            <a:t>　今後は重要施策の選択と集中をより徹底させて財政健全化を図る。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16828</xdr:rowOff>
    </xdr:to>
    <xdr:cxnSp macro="">
      <xdr:nvCxnSpPr>
        <xdr:cNvPr id="377" name="直線コネクタ 376"/>
        <xdr:cNvCxnSpPr/>
      </xdr:nvCxnSpPr>
      <xdr:spPr>
        <a:xfrm flipV="1">
          <a:off x="17018000" y="6206808"/>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160355</xdr:rowOff>
    </xdr:from>
    <xdr:ext cx="762000" cy="259045"/>
    <xdr:sp macro="" textlink="">
      <xdr:nvSpPr>
        <xdr:cNvPr id="378" name="公債費負担の状況最小値テキスト"/>
        <xdr:cNvSpPr txBox="1"/>
      </xdr:nvSpPr>
      <xdr:spPr>
        <a:xfrm>
          <a:off x="17106900" y="736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16828</xdr:rowOff>
    </xdr:from>
    <xdr:to>
      <xdr:col>24</xdr:col>
      <xdr:colOff>647700</xdr:colOff>
      <xdr:row>43</xdr:row>
      <xdr:rowOff>16828</xdr:rowOff>
    </xdr:to>
    <xdr:cxnSp macro="">
      <xdr:nvCxnSpPr>
        <xdr:cNvPr id="379" name="直線コネクタ 378"/>
        <xdr:cNvCxnSpPr/>
      </xdr:nvCxnSpPr>
      <xdr:spPr>
        <a:xfrm>
          <a:off x="16929100" y="738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8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81" name="直線コネクタ 38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130493</xdr:rowOff>
    </xdr:from>
    <xdr:to>
      <xdr:col>24</xdr:col>
      <xdr:colOff>558800</xdr:colOff>
      <xdr:row>41</xdr:row>
      <xdr:rowOff>166688</xdr:rowOff>
    </xdr:to>
    <xdr:cxnSp macro="">
      <xdr:nvCxnSpPr>
        <xdr:cNvPr id="382" name="直線コネクタ 381"/>
        <xdr:cNvCxnSpPr/>
      </xdr:nvCxnSpPr>
      <xdr:spPr>
        <a:xfrm flipV="1">
          <a:off x="16179800" y="71599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113365</xdr:rowOff>
    </xdr:from>
    <xdr:ext cx="762000" cy="259045"/>
    <xdr:sp macro="" textlink="">
      <xdr:nvSpPr>
        <xdr:cNvPr id="383" name="公債費負担の状況平均値テキスト"/>
        <xdr:cNvSpPr txBox="1"/>
      </xdr:nvSpPr>
      <xdr:spPr>
        <a:xfrm>
          <a:off x="17106900" y="662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84" name="フローチャート : 判断 383"/>
        <xdr:cNvSpPr/>
      </xdr:nvSpPr>
      <xdr:spPr>
        <a:xfrm>
          <a:off x="16967200" y="67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166688</xdr:rowOff>
    </xdr:from>
    <xdr:to>
      <xdr:col>23</xdr:col>
      <xdr:colOff>406400</xdr:colOff>
      <xdr:row>42</xdr:row>
      <xdr:rowOff>61595</xdr:rowOff>
    </xdr:to>
    <xdr:cxnSp macro="">
      <xdr:nvCxnSpPr>
        <xdr:cNvPr id="385" name="直線コネクタ 384"/>
        <xdr:cNvCxnSpPr/>
      </xdr:nvCxnSpPr>
      <xdr:spPr>
        <a:xfrm flipV="1">
          <a:off x="15290800" y="71961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86" name="フローチャート : 判断 385"/>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7" name="テキスト ボックス 386"/>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42</xdr:row>
      <xdr:rowOff>146050</xdr:rowOff>
    </xdr:to>
    <xdr:cxnSp macro="">
      <xdr:nvCxnSpPr>
        <xdr:cNvPr id="388" name="直線コネクタ 387"/>
        <xdr:cNvCxnSpPr/>
      </xdr:nvCxnSpPr>
      <xdr:spPr>
        <a:xfrm flipV="1">
          <a:off x="14401800" y="726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9" name="フローチャート : 判断 388"/>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0" name="テキスト ボックス 389"/>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53022</xdr:rowOff>
    </xdr:to>
    <xdr:cxnSp macro="">
      <xdr:nvCxnSpPr>
        <xdr:cNvPr id="391" name="直線コネクタ 390"/>
        <xdr:cNvCxnSpPr/>
      </xdr:nvCxnSpPr>
      <xdr:spPr>
        <a:xfrm flipV="1">
          <a:off x="13512800" y="73469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92" name="フローチャート : 判断 391"/>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3" name="テキスト ボックス 39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94" name="フローチャート : 判断 393"/>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5" name="テキスト ボックス 394"/>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79693</xdr:rowOff>
    </xdr:from>
    <xdr:to>
      <xdr:col>24</xdr:col>
      <xdr:colOff>609600</xdr:colOff>
      <xdr:row>42</xdr:row>
      <xdr:rowOff>9843</xdr:rowOff>
    </xdr:to>
    <xdr:sp macro="" textlink="">
      <xdr:nvSpPr>
        <xdr:cNvPr id="401" name="円/楕円 400"/>
        <xdr:cNvSpPr/>
      </xdr:nvSpPr>
      <xdr:spPr>
        <a:xfrm>
          <a:off x="169672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51770</xdr:rowOff>
    </xdr:from>
    <xdr:ext cx="762000" cy="259045"/>
    <xdr:sp macro="" textlink="">
      <xdr:nvSpPr>
        <xdr:cNvPr id="402" name="公債費負担の状況該当値テキスト"/>
        <xdr:cNvSpPr txBox="1"/>
      </xdr:nvSpPr>
      <xdr:spPr>
        <a:xfrm>
          <a:off x="17106900" y="70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115888</xdr:rowOff>
    </xdr:from>
    <xdr:to>
      <xdr:col>23</xdr:col>
      <xdr:colOff>457200</xdr:colOff>
      <xdr:row>42</xdr:row>
      <xdr:rowOff>46038</xdr:rowOff>
    </xdr:to>
    <xdr:sp macro="" textlink="">
      <xdr:nvSpPr>
        <xdr:cNvPr id="403" name="円/楕円 402"/>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30815</xdr:rowOff>
    </xdr:from>
    <xdr:ext cx="736600" cy="259045"/>
    <xdr:sp macro="" textlink="">
      <xdr:nvSpPr>
        <xdr:cNvPr id="404" name="テキスト ボックス 403"/>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5" name="円/楕円 404"/>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6" name="テキスト ボックス 405"/>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7" name="円/楕円 406"/>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8" name="テキスト ボックス 407"/>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2222</xdr:rowOff>
    </xdr:from>
    <xdr:to>
      <xdr:col>19</xdr:col>
      <xdr:colOff>533400</xdr:colOff>
      <xdr:row>43</xdr:row>
      <xdr:rowOff>103822</xdr:rowOff>
    </xdr:to>
    <xdr:sp macro="" textlink="">
      <xdr:nvSpPr>
        <xdr:cNvPr id="409" name="円/楕円 408"/>
        <xdr:cNvSpPr/>
      </xdr:nvSpPr>
      <xdr:spPr>
        <a:xfrm>
          <a:off x="13462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88599</xdr:rowOff>
    </xdr:from>
    <xdr:ext cx="762000" cy="259045"/>
    <xdr:sp macro="" textlink="">
      <xdr:nvSpPr>
        <xdr:cNvPr id="410" name="テキスト ボックス 409"/>
        <xdr:cNvSpPr txBox="1"/>
      </xdr:nvSpPr>
      <xdr:spPr>
        <a:xfrm>
          <a:off x="13131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新規地方債借入の抑制、下水道使用料改定及び職員数削減による退職手当負担の減少等の結果、平成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0</a:t>
          </a:r>
          <a:r>
            <a:rPr kumimoji="1" lang="ja-JP" altLang="en-US" sz="1300">
              <a:latin typeface="ＭＳ Ｐゴシック"/>
            </a:rPr>
            <a:t>％を下回っている。</a:t>
          </a:r>
        </a:p>
        <a:p>
          <a:r>
            <a:rPr kumimoji="1" lang="ja-JP" altLang="en-US" sz="1300">
              <a:latin typeface="ＭＳ Ｐゴシック"/>
            </a:rPr>
            <a:t>　しかし、平成</a:t>
          </a:r>
          <a:r>
            <a:rPr kumimoji="1" lang="en-US" altLang="ja-JP" sz="1300">
              <a:latin typeface="ＭＳ Ｐゴシック"/>
            </a:rPr>
            <a:t>30</a:t>
          </a:r>
          <a:r>
            <a:rPr kumimoji="1" lang="ja-JP" altLang="en-US" sz="1300">
              <a:latin typeface="ＭＳ Ｐゴシック"/>
            </a:rPr>
            <a:t>年度以降は、限度額まで発行予定の合併特例債を今後活用できないことと、普通交付税の合併算定替終了によって、基金の取り崩しに頼る財政運営を余儀なくされることから、比率の悪化が予想される。</a:t>
          </a:r>
        </a:p>
        <a:p>
          <a:r>
            <a:rPr kumimoji="1" lang="ja-JP" altLang="en-US" sz="1300">
              <a:latin typeface="ＭＳ Ｐゴシック"/>
            </a:rPr>
            <a:t>　今後は重要施策の選択と集中、そして行政改革を継続することで比率の悪化を防ぐ。</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39" name="直線コネクタ 438"/>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0"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1" name="直線コネクタ 440"/>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49996</xdr:rowOff>
    </xdr:from>
    <xdr:to>
      <xdr:col>21</xdr:col>
      <xdr:colOff>0</xdr:colOff>
      <xdr:row>15</xdr:row>
      <xdr:rowOff>97324</xdr:rowOff>
    </xdr:to>
    <xdr:cxnSp macro="">
      <xdr:nvCxnSpPr>
        <xdr:cNvPr id="444" name="直線コネクタ 443"/>
        <xdr:cNvCxnSpPr/>
      </xdr:nvCxnSpPr>
      <xdr:spPr>
        <a:xfrm flipV="1">
          <a:off x="13512800" y="2450296"/>
          <a:ext cx="8890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5"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6" name="フローチャート : 判断 445"/>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7" name="フローチャート : 判断 446"/>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8" name="テキスト ボックス 447"/>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0" name="テキスト ボックス 44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2" name="テキスト ボックス 451"/>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4" name="テキスト ボックス 453"/>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170646</xdr:rowOff>
    </xdr:from>
    <xdr:to>
      <xdr:col>21</xdr:col>
      <xdr:colOff>50800</xdr:colOff>
      <xdr:row>14</xdr:row>
      <xdr:rowOff>100796</xdr:rowOff>
    </xdr:to>
    <xdr:sp macro="" textlink="">
      <xdr:nvSpPr>
        <xdr:cNvPr id="460" name="円/楕円 459"/>
        <xdr:cNvSpPr/>
      </xdr:nvSpPr>
      <xdr:spPr>
        <a:xfrm>
          <a:off x="14351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110973</xdr:rowOff>
    </xdr:from>
    <xdr:ext cx="762000" cy="259045"/>
    <xdr:sp macro="" textlink="">
      <xdr:nvSpPr>
        <xdr:cNvPr id="461" name="テキスト ボックス 460"/>
        <xdr:cNvSpPr txBox="1"/>
      </xdr:nvSpPr>
      <xdr:spPr>
        <a:xfrm>
          <a:off x="14020800" y="216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46524</xdr:rowOff>
    </xdr:from>
    <xdr:to>
      <xdr:col>19</xdr:col>
      <xdr:colOff>533400</xdr:colOff>
      <xdr:row>15</xdr:row>
      <xdr:rowOff>148124</xdr:rowOff>
    </xdr:to>
    <xdr:sp macro="" textlink="">
      <xdr:nvSpPr>
        <xdr:cNvPr id="462" name="円/楕円 461"/>
        <xdr:cNvSpPr/>
      </xdr:nvSpPr>
      <xdr:spPr>
        <a:xfrm>
          <a:off x="13462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158301</xdr:rowOff>
    </xdr:from>
    <xdr:ext cx="762000" cy="259045"/>
    <xdr:sp macro="" textlink="">
      <xdr:nvSpPr>
        <xdr:cNvPr id="463" name="テキスト ボックス 462"/>
        <xdr:cNvSpPr txBox="1"/>
      </xdr:nvSpPr>
      <xdr:spPr>
        <a:xfrm>
          <a:off x="13131800" y="23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分子となる経常支出は横ばいで推移しているが、分母となる経常一般財源が普通交付税の合併算定替の縮減等で</a:t>
          </a:r>
          <a:r>
            <a:rPr kumimoji="1" lang="en-US" altLang="ja-JP" sz="1300">
              <a:latin typeface="ＭＳ Ｐゴシック"/>
            </a:rPr>
            <a:t>4</a:t>
          </a:r>
          <a:r>
            <a:rPr kumimoji="1" lang="ja-JP" altLang="en-US" sz="1300">
              <a:latin typeface="ＭＳ Ｐゴシック"/>
            </a:rPr>
            <a:t>億円減少し、比率についても前年度比＋</a:t>
          </a:r>
          <a:r>
            <a:rPr kumimoji="1" lang="en-US" altLang="ja-JP" sz="1300">
              <a:latin typeface="ＭＳ Ｐゴシック"/>
            </a:rPr>
            <a:t>0.7</a:t>
          </a:r>
          <a:r>
            <a:rPr kumimoji="1" lang="ja-JP" altLang="en-US" sz="1300">
              <a:latin typeface="ＭＳ Ｐゴシック"/>
            </a:rPr>
            <a:t>ポイントと悪化した。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31750</xdr:rowOff>
    </xdr:to>
    <xdr:cxnSp macro="">
      <xdr:nvCxnSpPr>
        <xdr:cNvPr id="66" name="直線コネクタ 65"/>
        <xdr:cNvCxnSpPr/>
      </xdr:nvCxnSpPr>
      <xdr:spPr>
        <a:xfrm>
          <a:off x="3987800" y="597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149860</xdr:rowOff>
    </xdr:to>
    <xdr:cxnSp macro="">
      <xdr:nvCxnSpPr>
        <xdr:cNvPr id="69" name="直線コネクタ 68"/>
        <xdr:cNvCxnSpPr/>
      </xdr:nvCxnSpPr>
      <xdr:spPr>
        <a:xfrm>
          <a:off x="3098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134620</xdr:rowOff>
    </xdr:to>
    <xdr:cxnSp macro="">
      <xdr:nvCxnSpPr>
        <xdr:cNvPr id="72" name="直線コネクタ 71"/>
        <xdr:cNvCxnSpPr/>
      </xdr:nvCxnSpPr>
      <xdr:spPr>
        <a:xfrm>
          <a:off x="2209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16510</xdr:rowOff>
    </xdr:to>
    <xdr:cxnSp macro="">
      <xdr:nvCxnSpPr>
        <xdr:cNvPr id="75" name="直線コネクタ 74"/>
        <xdr:cNvCxnSpPr/>
      </xdr:nvCxnSpPr>
      <xdr:spPr>
        <a:xfrm flipV="1">
          <a:off x="1320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3" name="円/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分子となる経常支出は横ばいで推移しているが、分母となる経常一般財源が普通交付税の合併算定替の縮減等で</a:t>
          </a:r>
          <a:r>
            <a:rPr kumimoji="1" lang="en-US" altLang="ja-JP" sz="1300">
              <a:latin typeface="ＭＳ Ｐゴシック"/>
            </a:rPr>
            <a:t>4</a:t>
          </a:r>
          <a:r>
            <a:rPr kumimoji="1" lang="ja-JP" altLang="en-US" sz="1300">
              <a:latin typeface="ＭＳ Ｐゴシック"/>
            </a:rPr>
            <a:t>億円減少し、比率についても前年度比＋</a:t>
          </a:r>
          <a:r>
            <a:rPr kumimoji="1" lang="en-US" altLang="ja-JP" sz="1300">
              <a:latin typeface="ＭＳ Ｐゴシック"/>
            </a:rPr>
            <a:t>0.3</a:t>
          </a:r>
          <a:r>
            <a:rPr kumimoji="1" lang="ja-JP" altLang="en-US" sz="1300">
              <a:latin typeface="ＭＳ Ｐゴシック"/>
            </a:rPr>
            <a:t>ポイントとわずかに悪化した。</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123190</xdr:rowOff>
    </xdr:to>
    <xdr:cxnSp macro="">
      <xdr:nvCxnSpPr>
        <xdr:cNvPr id="127" name="直線コネクタ 126"/>
        <xdr:cNvCxnSpPr/>
      </xdr:nvCxnSpPr>
      <xdr:spPr>
        <a:xfrm>
          <a:off x="15671800" y="267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15</xdr:row>
      <xdr:rowOff>100330</xdr:rowOff>
    </xdr:to>
    <xdr:cxnSp macro="">
      <xdr:nvCxnSpPr>
        <xdr:cNvPr id="130" name="直線コネクタ 129"/>
        <xdr:cNvCxnSpPr/>
      </xdr:nvCxnSpPr>
      <xdr:spPr>
        <a:xfrm>
          <a:off x="14782800" y="259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24130</xdr:rowOff>
    </xdr:to>
    <xdr:cxnSp macro="">
      <xdr:nvCxnSpPr>
        <xdr:cNvPr id="133" name="直線コネクタ 132"/>
        <xdr:cNvCxnSpPr/>
      </xdr:nvCxnSpPr>
      <xdr:spPr>
        <a:xfrm>
          <a:off x="13893800" y="254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14</xdr:row>
      <xdr:rowOff>142240</xdr:rowOff>
    </xdr:to>
    <xdr:cxnSp macro="">
      <xdr:nvCxnSpPr>
        <xdr:cNvPr id="136" name="直線コネクタ 135"/>
        <xdr:cNvCxnSpPr/>
      </xdr:nvCxnSpPr>
      <xdr:spPr>
        <a:xfrm>
          <a:off x="13004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50" name="円/楕円 149"/>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51" name="テキスト ボックス 150"/>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2" name="円/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4" name="円/楕円 153"/>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5" name="テキスト ボックス 154"/>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分子となる経常支出は横ばいで推移しているが、分母となる経常一般財源が普通交付税の合併算定替の縮減等で</a:t>
          </a:r>
          <a:r>
            <a:rPr kumimoji="1" lang="en-US" altLang="ja-JP" sz="1300">
              <a:latin typeface="ＭＳ Ｐゴシック"/>
            </a:rPr>
            <a:t>4</a:t>
          </a:r>
          <a:r>
            <a:rPr kumimoji="1" lang="ja-JP" altLang="en-US" sz="1300">
              <a:latin typeface="ＭＳ Ｐゴシック"/>
            </a:rPr>
            <a:t>億円減少し、比率についても前年度比と＋</a:t>
          </a:r>
          <a:r>
            <a:rPr kumimoji="1" lang="en-US" altLang="ja-JP" sz="1300">
              <a:latin typeface="ＭＳ Ｐゴシック"/>
            </a:rPr>
            <a:t>0.4</a:t>
          </a:r>
          <a:r>
            <a:rPr kumimoji="1" lang="ja-JP" altLang="en-US" sz="1300">
              <a:latin typeface="ＭＳ Ｐゴシック"/>
            </a:rPr>
            <a:t>ポイントとわずかに悪化した。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48078</xdr:rowOff>
    </xdr:to>
    <xdr:cxnSp macro="">
      <xdr:nvCxnSpPr>
        <xdr:cNvPr id="190" name="直線コネクタ 189"/>
        <xdr:cNvCxnSpPr/>
      </xdr:nvCxnSpPr>
      <xdr:spPr>
        <a:xfrm>
          <a:off x="3987800" y="9091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132443</xdr:rowOff>
    </xdr:from>
    <xdr:to>
      <xdr:col>5</xdr:col>
      <xdr:colOff>549275</xdr:colOff>
      <xdr:row>53</xdr:row>
      <xdr:rowOff>4535</xdr:rowOff>
    </xdr:to>
    <xdr:cxnSp macro="">
      <xdr:nvCxnSpPr>
        <xdr:cNvPr id="193" name="直線コネクタ 192"/>
        <xdr:cNvCxnSpPr/>
      </xdr:nvCxnSpPr>
      <xdr:spPr>
        <a:xfrm>
          <a:off x="3098800" y="9047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132443</xdr:rowOff>
    </xdr:from>
    <xdr:to>
      <xdr:col>4</xdr:col>
      <xdr:colOff>346075</xdr:colOff>
      <xdr:row>52</xdr:row>
      <xdr:rowOff>143328</xdr:rowOff>
    </xdr:to>
    <xdr:cxnSp macro="">
      <xdr:nvCxnSpPr>
        <xdr:cNvPr id="196" name="直線コネクタ 195"/>
        <xdr:cNvCxnSpPr/>
      </xdr:nvCxnSpPr>
      <xdr:spPr>
        <a:xfrm flipV="1">
          <a:off x="2209800" y="9047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52</xdr:row>
      <xdr:rowOff>143328</xdr:rowOff>
    </xdr:to>
    <xdr:cxnSp macro="">
      <xdr:nvCxnSpPr>
        <xdr:cNvPr id="199" name="直線コネクタ 198"/>
        <xdr:cNvCxnSpPr/>
      </xdr:nvCxnSpPr>
      <xdr:spPr>
        <a:xfrm>
          <a:off x="1320800" y="905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168728</xdr:rowOff>
    </xdr:from>
    <xdr:to>
      <xdr:col>7</xdr:col>
      <xdr:colOff>66675</xdr:colOff>
      <xdr:row>53</xdr:row>
      <xdr:rowOff>98878</xdr:rowOff>
    </xdr:to>
    <xdr:sp macro="" textlink="">
      <xdr:nvSpPr>
        <xdr:cNvPr id="209" name="円/楕円 208"/>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13805</xdr:rowOff>
    </xdr:from>
    <xdr:ext cx="762000" cy="259045"/>
    <xdr:sp macro="" textlink="">
      <xdr:nvSpPr>
        <xdr:cNvPr id="210" name="扶助費該当値テキスト"/>
        <xdr:cNvSpPr txBox="1"/>
      </xdr:nvSpPr>
      <xdr:spPr>
        <a:xfrm>
          <a:off x="49149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125185</xdr:rowOff>
    </xdr:from>
    <xdr:to>
      <xdr:col>5</xdr:col>
      <xdr:colOff>600075</xdr:colOff>
      <xdr:row>53</xdr:row>
      <xdr:rowOff>55335</xdr:rowOff>
    </xdr:to>
    <xdr:sp macro="" textlink="">
      <xdr:nvSpPr>
        <xdr:cNvPr id="211" name="円/楕円 210"/>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65512</xdr:rowOff>
    </xdr:from>
    <xdr:ext cx="736600" cy="259045"/>
    <xdr:sp macro="" textlink="">
      <xdr:nvSpPr>
        <xdr:cNvPr id="212" name="テキスト ボックス 211"/>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81643</xdr:rowOff>
    </xdr:from>
    <xdr:to>
      <xdr:col>4</xdr:col>
      <xdr:colOff>396875</xdr:colOff>
      <xdr:row>53</xdr:row>
      <xdr:rowOff>11793</xdr:rowOff>
    </xdr:to>
    <xdr:sp macro="" textlink="">
      <xdr:nvSpPr>
        <xdr:cNvPr id="213" name="円/楕円 212"/>
        <xdr:cNvSpPr/>
      </xdr:nvSpPr>
      <xdr:spPr>
        <a:xfrm>
          <a:off x="3048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21970</xdr:rowOff>
    </xdr:from>
    <xdr:ext cx="762000" cy="259045"/>
    <xdr:sp macro="" textlink="">
      <xdr:nvSpPr>
        <xdr:cNvPr id="214" name="テキスト ボックス 213"/>
        <xdr:cNvSpPr txBox="1"/>
      </xdr:nvSpPr>
      <xdr:spPr>
        <a:xfrm>
          <a:off x="2717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5" name="円/楕円 214"/>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6" name="テキスト ボックス 215"/>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7" name="円/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維持補修費、繰出金ともに決算額は横ばいだが、これまで臨時的支出として扱ってきた下水道事業の繰出金の一部約</a:t>
          </a:r>
          <a:r>
            <a:rPr kumimoji="1" lang="en-US" altLang="ja-JP" sz="1300">
              <a:latin typeface="ＭＳ Ｐゴシック"/>
            </a:rPr>
            <a:t>3</a:t>
          </a:r>
          <a:r>
            <a:rPr kumimoji="1" lang="ja-JP" altLang="en-US" sz="1300">
              <a:latin typeface="ＭＳ Ｐゴシック"/>
            </a:rPr>
            <a:t>億円を経常支出として見直したため、前年度比＋</a:t>
          </a:r>
          <a:r>
            <a:rPr kumimoji="1" lang="en-US" altLang="ja-JP" sz="1300">
              <a:latin typeface="ＭＳ Ｐゴシック"/>
            </a:rPr>
            <a:t>2.8</a:t>
          </a:r>
          <a:r>
            <a:rPr kumimoji="1" lang="ja-JP" altLang="en-US" sz="1300">
              <a:latin typeface="ＭＳ Ｐゴシック"/>
            </a:rPr>
            <a:t>ポイントと大幅に悪化した。</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23585</xdr:rowOff>
    </xdr:from>
    <xdr:to>
      <xdr:col>24</xdr:col>
      <xdr:colOff>31750</xdr:colOff>
      <xdr:row>61</xdr:row>
      <xdr:rowOff>156935</xdr:rowOff>
    </xdr:to>
    <xdr:cxnSp macro="">
      <xdr:nvCxnSpPr>
        <xdr:cNvPr id="253" name="直線コネクタ 252"/>
        <xdr:cNvCxnSpPr/>
      </xdr:nvCxnSpPr>
      <xdr:spPr>
        <a:xfrm>
          <a:off x="15671800" y="1031058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75293</xdr:rowOff>
    </xdr:from>
    <xdr:to>
      <xdr:col>22</xdr:col>
      <xdr:colOff>565150</xdr:colOff>
      <xdr:row>60</xdr:row>
      <xdr:rowOff>23585</xdr:rowOff>
    </xdr:to>
    <xdr:cxnSp macro="">
      <xdr:nvCxnSpPr>
        <xdr:cNvPr id="256" name="直線コネクタ 255"/>
        <xdr:cNvCxnSpPr/>
      </xdr:nvCxnSpPr>
      <xdr:spPr>
        <a:xfrm>
          <a:off x="14782800" y="10190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42635</xdr:rowOff>
    </xdr:from>
    <xdr:to>
      <xdr:col>21</xdr:col>
      <xdr:colOff>361950</xdr:colOff>
      <xdr:row>59</xdr:row>
      <xdr:rowOff>75293</xdr:rowOff>
    </xdr:to>
    <xdr:cxnSp macro="">
      <xdr:nvCxnSpPr>
        <xdr:cNvPr id="259" name="直線コネクタ 258"/>
        <xdr:cNvCxnSpPr/>
      </xdr:nvCxnSpPr>
      <xdr:spPr>
        <a:xfrm>
          <a:off x="13893800" y="10158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42635</xdr:rowOff>
    </xdr:to>
    <xdr:cxnSp macro="">
      <xdr:nvCxnSpPr>
        <xdr:cNvPr id="262" name="直線コネクタ 261"/>
        <xdr:cNvCxnSpPr/>
      </xdr:nvCxnSpPr>
      <xdr:spPr>
        <a:xfrm>
          <a:off x="13004800" y="10071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106135</xdr:rowOff>
    </xdr:from>
    <xdr:to>
      <xdr:col>24</xdr:col>
      <xdr:colOff>82550</xdr:colOff>
      <xdr:row>62</xdr:row>
      <xdr:rowOff>36285</xdr:rowOff>
    </xdr:to>
    <xdr:sp macro="" textlink="">
      <xdr:nvSpPr>
        <xdr:cNvPr id="272" name="円/楕円 271"/>
        <xdr:cNvSpPr/>
      </xdr:nvSpPr>
      <xdr:spPr>
        <a:xfrm>
          <a:off x="164592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14712</xdr:rowOff>
    </xdr:from>
    <xdr:ext cx="762000" cy="259045"/>
    <xdr:sp macro="" textlink="">
      <xdr:nvSpPr>
        <xdr:cNvPr id="273" name="その他該当値テキスト"/>
        <xdr:cNvSpPr txBox="1"/>
      </xdr:nvSpPr>
      <xdr:spPr>
        <a:xfrm>
          <a:off x="16598900" y="1047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144235</xdr:rowOff>
    </xdr:from>
    <xdr:to>
      <xdr:col>22</xdr:col>
      <xdr:colOff>615950</xdr:colOff>
      <xdr:row>60</xdr:row>
      <xdr:rowOff>74385</xdr:rowOff>
    </xdr:to>
    <xdr:sp macro="" textlink="">
      <xdr:nvSpPr>
        <xdr:cNvPr id="274" name="円/楕円 273"/>
        <xdr:cNvSpPr/>
      </xdr:nvSpPr>
      <xdr:spPr>
        <a:xfrm>
          <a:off x="15621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59162</xdr:rowOff>
    </xdr:from>
    <xdr:ext cx="736600" cy="259045"/>
    <xdr:sp macro="" textlink="">
      <xdr:nvSpPr>
        <xdr:cNvPr id="275" name="テキスト ボックス 274"/>
        <xdr:cNvSpPr txBox="1"/>
      </xdr:nvSpPr>
      <xdr:spPr>
        <a:xfrm>
          <a:off x="15290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24493</xdr:rowOff>
    </xdr:from>
    <xdr:to>
      <xdr:col>21</xdr:col>
      <xdr:colOff>412750</xdr:colOff>
      <xdr:row>59</xdr:row>
      <xdr:rowOff>126093</xdr:rowOff>
    </xdr:to>
    <xdr:sp macro="" textlink="">
      <xdr:nvSpPr>
        <xdr:cNvPr id="276" name="円/楕円 275"/>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110870</xdr:rowOff>
    </xdr:from>
    <xdr:ext cx="762000" cy="259045"/>
    <xdr:sp macro="" textlink="">
      <xdr:nvSpPr>
        <xdr:cNvPr id="277" name="テキスト ボックス 276"/>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163285</xdr:rowOff>
    </xdr:from>
    <xdr:to>
      <xdr:col>20</xdr:col>
      <xdr:colOff>209550</xdr:colOff>
      <xdr:row>59</xdr:row>
      <xdr:rowOff>93435</xdr:rowOff>
    </xdr:to>
    <xdr:sp macro="" textlink="">
      <xdr:nvSpPr>
        <xdr:cNvPr id="278" name="円/楕円 277"/>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78212</xdr:rowOff>
    </xdr:from>
    <xdr:ext cx="762000" cy="259045"/>
    <xdr:sp macro="" textlink="">
      <xdr:nvSpPr>
        <xdr:cNvPr id="279" name="テキスト ボックス 278"/>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80" name="円/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決算額では約</a:t>
          </a:r>
          <a:r>
            <a:rPr kumimoji="1" lang="en-US" altLang="ja-JP" sz="1300">
              <a:latin typeface="ＭＳ Ｐゴシック"/>
            </a:rPr>
            <a:t>8</a:t>
          </a:r>
          <a:r>
            <a:rPr kumimoji="1" lang="ja-JP" altLang="en-US" sz="1300">
              <a:latin typeface="ＭＳ Ｐゴシック"/>
            </a:rPr>
            <a:t>億円減少しているが、その内訳は臨時的な支出であるプレミアム商品券換金や大川広域行政組合の消防庁舎建設事業に係る負担金であったため、比率には影響せずほぼ横ばいになっている。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38</xdr:row>
      <xdr:rowOff>115570</xdr:rowOff>
    </xdr:to>
    <xdr:cxnSp macro="">
      <xdr:nvCxnSpPr>
        <xdr:cNvPr id="309" name="直線コネクタ 308"/>
        <xdr:cNvCxnSpPr/>
      </xdr:nvCxnSpPr>
      <xdr:spPr>
        <a:xfrm>
          <a:off x="15671800" y="6619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115570</xdr:rowOff>
    </xdr:to>
    <xdr:cxnSp macro="">
      <xdr:nvCxnSpPr>
        <xdr:cNvPr id="312" name="直線コネクタ 311"/>
        <xdr:cNvCxnSpPr/>
      </xdr:nvCxnSpPr>
      <xdr:spPr>
        <a:xfrm flipV="1">
          <a:off x="14782800" y="6619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115570</xdr:rowOff>
    </xdr:from>
    <xdr:to>
      <xdr:col>21</xdr:col>
      <xdr:colOff>361950</xdr:colOff>
      <xdr:row>38</xdr:row>
      <xdr:rowOff>149860</xdr:rowOff>
    </xdr:to>
    <xdr:cxnSp macro="">
      <xdr:nvCxnSpPr>
        <xdr:cNvPr id="315" name="直線コネクタ 314"/>
        <xdr:cNvCxnSpPr/>
      </xdr:nvCxnSpPr>
      <xdr:spPr>
        <a:xfrm flipV="1">
          <a:off x="13893800" y="6630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115570</xdr:rowOff>
    </xdr:from>
    <xdr:to>
      <xdr:col>20</xdr:col>
      <xdr:colOff>158750</xdr:colOff>
      <xdr:row>38</xdr:row>
      <xdr:rowOff>149860</xdr:rowOff>
    </xdr:to>
    <xdr:cxnSp macro="">
      <xdr:nvCxnSpPr>
        <xdr:cNvPr id="318" name="直線コネクタ 317"/>
        <xdr:cNvCxnSpPr/>
      </xdr:nvCxnSpPr>
      <xdr:spPr>
        <a:xfrm>
          <a:off x="13004800" y="6630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64770</xdr:rowOff>
    </xdr:from>
    <xdr:to>
      <xdr:col>24</xdr:col>
      <xdr:colOff>82550</xdr:colOff>
      <xdr:row>38</xdr:row>
      <xdr:rowOff>166370</xdr:rowOff>
    </xdr:to>
    <xdr:sp macro="" textlink="">
      <xdr:nvSpPr>
        <xdr:cNvPr id="328" name="円/楕円 327"/>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36847</xdr:rowOff>
    </xdr:from>
    <xdr:ext cx="762000" cy="259045"/>
    <xdr:sp macro="" textlink="">
      <xdr:nvSpPr>
        <xdr:cNvPr id="329" name="補助費等該当値テキスト"/>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53340</xdr:rowOff>
    </xdr:from>
    <xdr:to>
      <xdr:col>22</xdr:col>
      <xdr:colOff>615950</xdr:colOff>
      <xdr:row>38</xdr:row>
      <xdr:rowOff>154940</xdr:rowOff>
    </xdr:to>
    <xdr:sp macro="" textlink="">
      <xdr:nvSpPr>
        <xdr:cNvPr id="330" name="円/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139717</xdr:rowOff>
    </xdr:from>
    <xdr:ext cx="736600" cy="259045"/>
    <xdr:sp macro="" textlink="">
      <xdr:nvSpPr>
        <xdr:cNvPr id="331" name="テキスト ボックス 330"/>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64770</xdr:rowOff>
    </xdr:from>
    <xdr:to>
      <xdr:col>21</xdr:col>
      <xdr:colOff>412750</xdr:colOff>
      <xdr:row>38</xdr:row>
      <xdr:rowOff>166370</xdr:rowOff>
    </xdr:to>
    <xdr:sp macro="" textlink="">
      <xdr:nvSpPr>
        <xdr:cNvPr id="332" name="円/楕円 331"/>
        <xdr:cNvSpPr/>
      </xdr:nvSpPr>
      <xdr:spPr>
        <a:xfrm>
          <a:off x="14732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151147</xdr:rowOff>
    </xdr:from>
    <xdr:ext cx="762000" cy="259045"/>
    <xdr:sp macro="" textlink="">
      <xdr:nvSpPr>
        <xdr:cNvPr id="333" name="テキスト ボックス 332"/>
        <xdr:cNvSpPr txBox="1"/>
      </xdr:nvSpPr>
      <xdr:spPr>
        <a:xfrm>
          <a:off x="14401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4" name="円/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64770</xdr:rowOff>
    </xdr:from>
    <xdr:to>
      <xdr:col>19</xdr:col>
      <xdr:colOff>6350</xdr:colOff>
      <xdr:row>38</xdr:row>
      <xdr:rowOff>166370</xdr:rowOff>
    </xdr:to>
    <xdr:sp macro="" textlink="">
      <xdr:nvSpPr>
        <xdr:cNvPr id="336" name="円/楕円 335"/>
        <xdr:cNvSpPr/>
      </xdr:nvSpPr>
      <xdr:spPr>
        <a:xfrm>
          <a:off x="12954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151147</xdr:rowOff>
    </xdr:from>
    <xdr:ext cx="762000" cy="259045"/>
    <xdr:sp macro="" textlink="">
      <xdr:nvSpPr>
        <xdr:cNvPr id="337" name="テキスト ボックス 336"/>
        <xdr:cNvSpPr txBox="1"/>
      </xdr:nvSpPr>
      <xdr:spPr>
        <a:xfrm>
          <a:off x="12623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取組みとして地方債新規借入の抑制及び繰上償還を行っていることから、前年度比</a:t>
          </a:r>
          <a:r>
            <a:rPr kumimoji="1" lang="en-US" altLang="ja-JP" sz="1300">
              <a:latin typeface="ＭＳ Ｐゴシック"/>
            </a:rPr>
            <a:t>0.8</a:t>
          </a:r>
          <a:r>
            <a:rPr kumimoji="1" lang="ja-JP" altLang="en-US" sz="1300">
              <a:latin typeface="ＭＳ Ｐゴシック"/>
            </a:rPr>
            <a:t>ポイント改善した。</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168148</xdr:rowOff>
    </xdr:to>
    <xdr:cxnSp macro="">
      <xdr:nvCxnSpPr>
        <xdr:cNvPr id="367" name="直線コネクタ 366"/>
        <xdr:cNvCxnSpPr/>
      </xdr:nvCxnSpPr>
      <xdr:spPr>
        <a:xfrm flipV="1">
          <a:off x="3987800" y="135046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42418</xdr:rowOff>
    </xdr:to>
    <xdr:cxnSp macro="">
      <xdr:nvCxnSpPr>
        <xdr:cNvPr id="370" name="直線コネクタ 369"/>
        <xdr:cNvCxnSpPr/>
      </xdr:nvCxnSpPr>
      <xdr:spPr>
        <a:xfrm flipV="1">
          <a:off x="3098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42418</xdr:rowOff>
    </xdr:to>
    <xdr:cxnSp macro="">
      <xdr:nvCxnSpPr>
        <xdr:cNvPr id="373" name="直線コネクタ 372"/>
        <xdr:cNvCxnSpPr/>
      </xdr:nvCxnSpPr>
      <xdr:spPr>
        <a:xfrm>
          <a:off x="2209800" y="13577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69850</xdr:rowOff>
    </xdr:to>
    <xdr:cxnSp macro="">
      <xdr:nvCxnSpPr>
        <xdr:cNvPr id="376" name="直線コネクタ 375"/>
        <xdr:cNvCxnSpPr/>
      </xdr:nvCxnSpPr>
      <xdr:spPr>
        <a:xfrm flipV="1">
          <a:off x="1320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6" name="円/楕円 385"/>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7"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8" name="円/楕円 387"/>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9" name="テキスト ボックス 388"/>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2" name="円/楕円 391"/>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3" name="テキスト ボックス 392"/>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4" name="円/楕円 393"/>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5" name="テキスト ボックス 394"/>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分子となる経常支出は、下水道事業の繰出金の一部を臨時的支出から経常支出に取扱いを見直したため、前年度比</a:t>
          </a:r>
          <a:r>
            <a:rPr kumimoji="1" lang="en-US" altLang="ja-JP" sz="1300">
              <a:latin typeface="ＭＳ Ｐゴシック"/>
            </a:rPr>
            <a:t>1</a:t>
          </a:r>
          <a:r>
            <a:rPr kumimoji="1" lang="ja-JP" altLang="en-US" sz="1300">
              <a:latin typeface="ＭＳ Ｐゴシック"/>
            </a:rPr>
            <a:t>億円増となった。さらに、分母となる経常一般財源が普通交付税の合併算定替の縮減等で</a:t>
          </a:r>
          <a:r>
            <a:rPr kumimoji="1" lang="en-US" altLang="ja-JP" sz="1300">
              <a:latin typeface="ＭＳ Ｐゴシック"/>
            </a:rPr>
            <a:t>4</a:t>
          </a:r>
          <a:r>
            <a:rPr kumimoji="1" lang="ja-JP" altLang="en-US" sz="1300">
              <a:latin typeface="ＭＳ Ｐゴシック"/>
            </a:rPr>
            <a:t>億円減少し、比率についても前年度比＋</a:t>
          </a:r>
          <a:r>
            <a:rPr kumimoji="1" lang="en-US" altLang="ja-JP" sz="1300">
              <a:latin typeface="ＭＳ Ｐゴシック"/>
            </a:rPr>
            <a:t>4.4</a:t>
          </a:r>
          <a:r>
            <a:rPr kumimoji="1" lang="ja-JP" altLang="en-US" sz="1300">
              <a:latin typeface="ＭＳ Ｐゴシック"/>
            </a:rPr>
            <a:t>ポイントと大幅に悪化した。</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130810</xdr:rowOff>
    </xdr:to>
    <xdr:cxnSp macro="">
      <xdr:nvCxnSpPr>
        <xdr:cNvPr id="428" name="直線コネクタ 427"/>
        <xdr:cNvCxnSpPr/>
      </xdr:nvCxnSpPr>
      <xdr:spPr>
        <a:xfrm>
          <a:off x="15671800" y="12821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39370</xdr:rowOff>
    </xdr:from>
    <xdr:to>
      <xdr:col>22</xdr:col>
      <xdr:colOff>565150</xdr:colOff>
      <xdr:row>74</xdr:row>
      <xdr:rowOff>134620</xdr:rowOff>
    </xdr:to>
    <xdr:cxnSp macro="">
      <xdr:nvCxnSpPr>
        <xdr:cNvPr id="431" name="直線コネクタ 430"/>
        <xdr:cNvCxnSpPr/>
      </xdr:nvCxnSpPr>
      <xdr:spPr>
        <a:xfrm>
          <a:off x="14782800" y="12726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27940</xdr:rowOff>
    </xdr:from>
    <xdr:to>
      <xdr:col>21</xdr:col>
      <xdr:colOff>361950</xdr:colOff>
      <xdr:row>74</xdr:row>
      <xdr:rowOff>39370</xdr:rowOff>
    </xdr:to>
    <xdr:cxnSp macro="">
      <xdr:nvCxnSpPr>
        <xdr:cNvPr id="434" name="直線コネクタ 433"/>
        <xdr:cNvCxnSpPr/>
      </xdr:nvCxnSpPr>
      <xdr:spPr>
        <a:xfrm>
          <a:off x="13893800" y="12715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168910</xdr:rowOff>
    </xdr:from>
    <xdr:to>
      <xdr:col>20</xdr:col>
      <xdr:colOff>158750</xdr:colOff>
      <xdr:row>74</xdr:row>
      <xdr:rowOff>27940</xdr:rowOff>
    </xdr:to>
    <xdr:cxnSp macro="">
      <xdr:nvCxnSpPr>
        <xdr:cNvPr id="437" name="直線コネクタ 436"/>
        <xdr:cNvCxnSpPr/>
      </xdr:nvCxnSpPr>
      <xdr:spPr>
        <a:xfrm>
          <a:off x="13004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47" name="円/楕円 446"/>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96537</xdr:rowOff>
    </xdr:from>
    <xdr:ext cx="762000" cy="259045"/>
    <xdr:sp macro="" textlink="">
      <xdr:nvSpPr>
        <xdr:cNvPr id="448"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49" name="円/楕円 44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50" name="テキスト ボックス 44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160020</xdr:rowOff>
    </xdr:from>
    <xdr:to>
      <xdr:col>21</xdr:col>
      <xdr:colOff>412750</xdr:colOff>
      <xdr:row>74</xdr:row>
      <xdr:rowOff>90170</xdr:rowOff>
    </xdr:to>
    <xdr:sp macro="" textlink="">
      <xdr:nvSpPr>
        <xdr:cNvPr id="451" name="円/楕円 450"/>
        <xdr:cNvSpPr/>
      </xdr:nvSpPr>
      <xdr:spPr>
        <a:xfrm>
          <a:off x="14732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100347</xdr:rowOff>
    </xdr:from>
    <xdr:ext cx="762000" cy="259045"/>
    <xdr:sp macro="" textlink="">
      <xdr:nvSpPr>
        <xdr:cNvPr id="452" name="テキスト ボックス 451"/>
        <xdr:cNvSpPr txBox="1"/>
      </xdr:nvSpPr>
      <xdr:spPr>
        <a:xfrm>
          <a:off x="14401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148590</xdr:rowOff>
    </xdr:from>
    <xdr:to>
      <xdr:col>20</xdr:col>
      <xdr:colOff>209550</xdr:colOff>
      <xdr:row>74</xdr:row>
      <xdr:rowOff>78740</xdr:rowOff>
    </xdr:to>
    <xdr:sp macro="" textlink="">
      <xdr:nvSpPr>
        <xdr:cNvPr id="453" name="円/楕円 452"/>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88917</xdr:rowOff>
    </xdr:from>
    <xdr:ext cx="762000" cy="259045"/>
    <xdr:sp macro="" textlink="">
      <xdr:nvSpPr>
        <xdr:cNvPr id="454" name="テキスト ボックス 453"/>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118110</xdr:rowOff>
    </xdr:from>
    <xdr:to>
      <xdr:col>19</xdr:col>
      <xdr:colOff>6350</xdr:colOff>
      <xdr:row>74</xdr:row>
      <xdr:rowOff>48260</xdr:rowOff>
    </xdr:to>
    <xdr:sp macro="" textlink="">
      <xdr:nvSpPr>
        <xdr:cNvPr id="455" name="円/楕円 454"/>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58437</xdr:rowOff>
    </xdr:from>
    <xdr:ext cx="762000" cy="259045"/>
    <xdr:sp macro="" textlink="">
      <xdr:nvSpPr>
        <xdr:cNvPr id="456" name="テキスト ボックス 455"/>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香川県さぬき市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154546</xdr:rowOff>
    </xdr:from>
    <xdr:to>
      <xdr:col>4</xdr:col>
      <xdr:colOff>1117600</xdr:colOff>
      <xdr:row>16</xdr:row>
      <xdr:rowOff>15672</xdr:rowOff>
    </xdr:to>
    <xdr:cxnSp macro="">
      <xdr:nvCxnSpPr>
        <xdr:cNvPr id="50" name="直線コネクタ 49"/>
        <xdr:cNvCxnSpPr/>
      </xdr:nvCxnSpPr>
      <xdr:spPr bwMode="auto">
        <a:xfrm flipV="1">
          <a:off x="5003800" y="2773921"/>
          <a:ext cx="6477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12967</xdr:rowOff>
    </xdr:from>
    <xdr:to>
      <xdr:col>4</xdr:col>
      <xdr:colOff>469900</xdr:colOff>
      <xdr:row>16</xdr:row>
      <xdr:rowOff>15672</xdr:rowOff>
    </xdr:to>
    <xdr:cxnSp macro="">
      <xdr:nvCxnSpPr>
        <xdr:cNvPr id="53" name="直線コネクタ 52"/>
        <xdr:cNvCxnSpPr/>
      </xdr:nvCxnSpPr>
      <xdr:spPr bwMode="auto">
        <a:xfrm>
          <a:off x="4305300" y="2803792"/>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12967</xdr:rowOff>
    </xdr:from>
    <xdr:to>
      <xdr:col>3</xdr:col>
      <xdr:colOff>904875</xdr:colOff>
      <xdr:row>16</xdr:row>
      <xdr:rowOff>56686</xdr:rowOff>
    </xdr:to>
    <xdr:cxnSp macro="">
      <xdr:nvCxnSpPr>
        <xdr:cNvPr id="56" name="直線コネクタ 55"/>
        <xdr:cNvCxnSpPr/>
      </xdr:nvCxnSpPr>
      <xdr:spPr bwMode="auto">
        <a:xfrm flipV="1">
          <a:off x="3606800" y="2803792"/>
          <a:ext cx="698500" cy="43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4413</xdr:rowOff>
    </xdr:from>
    <xdr:to>
      <xdr:col>3</xdr:col>
      <xdr:colOff>206375</xdr:colOff>
      <xdr:row>16</xdr:row>
      <xdr:rowOff>56686</xdr:rowOff>
    </xdr:to>
    <xdr:cxnSp macro="">
      <xdr:nvCxnSpPr>
        <xdr:cNvPr id="59" name="直線コネクタ 58"/>
        <xdr:cNvCxnSpPr/>
      </xdr:nvCxnSpPr>
      <xdr:spPr bwMode="auto">
        <a:xfrm>
          <a:off x="2908300" y="2795238"/>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103746</xdr:rowOff>
    </xdr:from>
    <xdr:to>
      <xdr:col>5</xdr:col>
      <xdr:colOff>34925</xdr:colOff>
      <xdr:row>16</xdr:row>
      <xdr:rowOff>33896</xdr:rowOff>
    </xdr:to>
    <xdr:sp macro="" textlink="">
      <xdr:nvSpPr>
        <xdr:cNvPr id="69" name="円/楕円 68"/>
        <xdr:cNvSpPr/>
      </xdr:nvSpPr>
      <xdr:spPr bwMode="auto">
        <a:xfrm>
          <a:off x="5600700" y="272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120273</xdr:rowOff>
    </xdr:from>
    <xdr:ext cx="762000" cy="259045"/>
    <xdr:sp macro="" textlink="">
      <xdr:nvSpPr>
        <xdr:cNvPr id="70" name="人口1人当たり決算額の推移該当値テキスト130"/>
        <xdr:cNvSpPr txBox="1"/>
      </xdr:nvSpPr>
      <xdr:spPr>
        <a:xfrm>
          <a:off x="5740400" y="256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136322</xdr:rowOff>
    </xdr:from>
    <xdr:to>
      <xdr:col>4</xdr:col>
      <xdr:colOff>520700</xdr:colOff>
      <xdr:row>16</xdr:row>
      <xdr:rowOff>66472</xdr:rowOff>
    </xdr:to>
    <xdr:sp macro="" textlink="">
      <xdr:nvSpPr>
        <xdr:cNvPr id="71" name="円/楕円 70"/>
        <xdr:cNvSpPr/>
      </xdr:nvSpPr>
      <xdr:spPr bwMode="auto">
        <a:xfrm>
          <a:off x="4953000" y="275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76649</xdr:rowOff>
    </xdr:from>
    <xdr:ext cx="736600" cy="259045"/>
    <xdr:sp macro="" textlink="">
      <xdr:nvSpPr>
        <xdr:cNvPr id="72" name="テキスト ボックス 71"/>
        <xdr:cNvSpPr txBox="1"/>
      </xdr:nvSpPr>
      <xdr:spPr>
        <a:xfrm>
          <a:off x="4622800" y="252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133617</xdr:rowOff>
    </xdr:from>
    <xdr:to>
      <xdr:col>3</xdr:col>
      <xdr:colOff>955675</xdr:colOff>
      <xdr:row>16</xdr:row>
      <xdr:rowOff>63767</xdr:rowOff>
    </xdr:to>
    <xdr:sp macro="" textlink="">
      <xdr:nvSpPr>
        <xdr:cNvPr id="73" name="円/楕円 72"/>
        <xdr:cNvSpPr/>
      </xdr:nvSpPr>
      <xdr:spPr bwMode="auto">
        <a:xfrm>
          <a:off x="4254500" y="2752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73944</xdr:rowOff>
    </xdr:from>
    <xdr:ext cx="762000" cy="259045"/>
    <xdr:sp macro="" textlink="">
      <xdr:nvSpPr>
        <xdr:cNvPr id="74" name="テキスト ボックス 73"/>
        <xdr:cNvSpPr txBox="1"/>
      </xdr:nvSpPr>
      <xdr:spPr>
        <a:xfrm>
          <a:off x="3924300" y="252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5886</xdr:rowOff>
    </xdr:from>
    <xdr:to>
      <xdr:col>3</xdr:col>
      <xdr:colOff>257175</xdr:colOff>
      <xdr:row>16</xdr:row>
      <xdr:rowOff>107486</xdr:rowOff>
    </xdr:to>
    <xdr:sp macro="" textlink="">
      <xdr:nvSpPr>
        <xdr:cNvPr id="75" name="円/楕円 74"/>
        <xdr:cNvSpPr/>
      </xdr:nvSpPr>
      <xdr:spPr bwMode="auto">
        <a:xfrm>
          <a:off x="3556000" y="27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117663</xdr:rowOff>
    </xdr:from>
    <xdr:ext cx="762000" cy="259045"/>
    <xdr:sp macro="" textlink="">
      <xdr:nvSpPr>
        <xdr:cNvPr id="76" name="テキスト ボックス 75"/>
        <xdr:cNvSpPr txBox="1"/>
      </xdr:nvSpPr>
      <xdr:spPr>
        <a:xfrm>
          <a:off x="3225800" y="25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125063</xdr:rowOff>
    </xdr:from>
    <xdr:to>
      <xdr:col>2</xdr:col>
      <xdr:colOff>692150</xdr:colOff>
      <xdr:row>16</xdr:row>
      <xdr:rowOff>55213</xdr:rowOff>
    </xdr:to>
    <xdr:sp macro="" textlink="">
      <xdr:nvSpPr>
        <xdr:cNvPr id="77" name="円/楕円 76"/>
        <xdr:cNvSpPr/>
      </xdr:nvSpPr>
      <xdr:spPr bwMode="auto">
        <a:xfrm>
          <a:off x="2857500" y="274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65390</xdr:rowOff>
    </xdr:from>
    <xdr:ext cx="762000" cy="259045"/>
    <xdr:sp macro="" textlink="">
      <xdr:nvSpPr>
        <xdr:cNvPr id="78" name="テキスト ボックス 77"/>
        <xdr:cNvSpPr txBox="1"/>
      </xdr:nvSpPr>
      <xdr:spPr>
        <a:xfrm>
          <a:off x="2527300" y="25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327646</xdr:rowOff>
    </xdr:from>
    <xdr:to>
      <xdr:col>4</xdr:col>
      <xdr:colOff>1117600</xdr:colOff>
      <xdr:row>34</xdr:row>
      <xdr:rowOff>29813</xdr:rowOff>
    </xdr:to>
    <xdr:cxnSp macro="">
      <xdr:nvCxnSpPr>
        <xdr:cNvPr id="113" name="直線コネクタ 112"/>
        <xdr:cNvCxnSpPr/>
      </xdr:nvCxnSpPr>
      <xdr:spPr bwMode="auto">
        <a:xfrm flipV="1">
          <a:off x="5003800" y="6252196"/>
          <a:ext cx="6477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274643</xdr:rowOff>
    </xdr:from>
    <xdr:to>
      <xdr:col>4</xdr:col>
      <xdr:colOff>469900</xdr:colOff>
      <xdr:row>34</xdr:row>
      <xdr:rowOff>29813</xdr:rowOff>
    </xdr:to>
    <xdr:cxnSp macro="">
      <xdr:nvCxnSpPr>
        <xdr:cNvPr id="116" name="直線コネクタ 115"/>
        <xdr:cNvCxnSpPr/>
      </xdr:nvCxnSpPr>
      <xdr:spPr bwMode="auto">
        <a:xfrm>
          <a:off x="4305300" y="6199193"/>
          <a:ext cx="698500" cy="9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123865</xdr:rowOff>
    </xdr:from>
    <xdr:to>
      <xdr:col>3</xdr:col>
      <xdr:colOff>904875</xdr:colOff>
      <xdr:row>33</xdr:row>
      <xdr:rowOff>274643</xdr:rowOff>
    </xdr:to>
    <xdr:cxnSp macro="">
      <xdr:nvCxnSpPr>
        <xdr:cNvPr id="119" name="直線コネクタ 118"/>
        <xdr:cNvCxnSpPr/>
      </xdr:nvCxnSpPr>
      <xdr:spPr bwMode="auto">
        <a:xfrm>
          <a:off x="3606800" y="6048415"/>
          <a:ext cx="698500" cy="15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46108</xdr:rowOff>
    </xdr:from>
    <xdr:to>
      <xdr:col>3</xdr:col>
      <xdr:colOff>206375</xdr:colOff>
      <xdr:row>33</xdr:row>
      <xdr:rowOff>123865</xdr:rowOff>
    </xdr:to>
    <xdr:cxnSp macro="">
      <xdr:nvCxnSpPr>
        <xdr:cNvPr id="122" name="直線コネクタ 121"/>
        <xdr:cNvCxnSpPr/>
      </xdr:nvCxnSpPr>
      <xdr:spPr bwMode="auto">
        <a:xfrm>
          <a:off x="2908300" y="5970658"/>
          <a:ext cx="6985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276846</xdr:rowOff>
    </xdr:from>
    <xdr:to>
      <xdr:col>5</xdr:col>
      <xdr:colOff>34925</xdr:colOff>
      <xdr:row>34</xdr:row>
      <xdr:rowOff>35546</xdr:rowOff>
    </xdr:to>
    <xdr:sp macro="" textlink="">
      <xdr:nvSpPr>
        <xdr:cNvPr id="132" name="円/楕円 131"/>
        <xdr:cNvSpPr/>
      </xdr:nvSpPr>
      <xdr:spPr bwMode="auto">
        <a:xfrm>
          <a:off x="5600700" y="620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121923</xdr:rowOff>
    </xdr:from>
    <xdr:ext cx="762000" cy="259045"/>
    <xdr:sp macro="" textlink="">
      <xdr:nvSpPr>
        <xdr:cNvPr id="133" name="人口1人当たり決算額の推移該当値テキスト445"/>
        <xdr:cNvSpPr txBox="1"/>
      </xdr:nvSpPr>
      <xdr:spPr>
        <a:xfrm>
          <a:off x="5740400" y="6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31,606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321913</xdr:rowOff>
    </xdr:from>
    <xdr:to>
      <xdr:col>4</xdr:col>
      <xdr:colOff>520700</xdr:colOff>
      <xdr:row>34</xdr:row>
      <xdr:rowOff>80613</xdr:rowOff>
    </xdr:to>
    <xdr:sp macro="" textlink="">
      <xdr:nvSpPr>
        <xdr:cNvPr id="134" name="円/楕円 133"/>
        <xdr:cNvSpPr/>
      </xdr:nvSpPr>
      <xdr:spPr bwMode="auto">
        <a:xfrm>
          <a:off x="4953000" y="624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90790</xdr:rowOff>
    </xdr:from>
    <xdr:ext cx="736600" cy="259045"/>
    <xdr:sp macro="" textlink="">
      <xdr:nvSpPr>
        <xdr:cNvPr id="135" name="テキスト ボックス 134"/>
        <xdr:cNvSpPr txBox="1"/>
      </xdr:nvSpPr>
      <xdr:spPr>
        <a:xfrm>
          <a:off x="4622800" y="601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223843</xdr:rowOff>
    </xdr:from>
    <xdr:to>
      <xdr:col>3</xdr:col>
      <xdr:colOff>955675</xdr:colOff>
      <xdr:row>33</xdr:row>
      <xdr:rowOff>325443</xdr:rowOff>
    </xdr:to>
    <xdr:sp macro="" textlink="">
      <xdr:nvSpPr>
        <xdr:cNvPr id="136" name="円/楕円 135"/>
        <xdr:cNvSpPr/>
      </xdr:nvSpPr>
      <xdr:spPr bwMode="auto">
        <a:xfrm>
          <a:off x="4254500" y="614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164170</xdr:rowOff>
    </xdr:from>
    <xdr:ext cx="762000" cy="259045"/>
    <xdr:sp macro="" textlink="">
      <xdr:nvSpPr>
        <xdr:cNvPr id="137" name="テキスト ボックス 136"/>
        <xdr:cNvSpPr txBox="1"/>
      </xdr:nvSpPr>
      <xdr:spPr>
        <a:xfrm>
          <a:off x="3924300" y="591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73065</xdr:rowOff>
    </xdr:from>
    <xdr:to>
      <xdr:col>3</xdr:col>
      <xdr:colOff>257175</xdr:colOff>
      <xdr:row>33</xdr:row>
      <xdr:rowOff>174665</xdr:rowOff>
    </xdr:to>
    <xdr:sp macro="" textlink="">
      <xdr:nvSpPr>
        <xdr:cNvPr id="138" name="円/楕円 137"/>
        <xdr:cNvSpPr/>
      </xdr:nvSpPr>
      <xdr:spPr bwMode="auto">
        <a:xfrm>
          <a:off x="3556000" y="599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13392</xdr:rowOff>
    </xdr:from>
    <xdr:ext cx="762000" cy="259045"/>
    <xdr:sp macro="" textlink="">
      <xdr:nvSpPr>
        <xdr:cNvPr id="139" name="テキスト ボックス 138"/>
        <xdr:cNvSpPr txBox="1"/>
      </xdr:nvSpPr>
      <xdr:spPr>
        <a:xfrm>
          <a:off x="3225800" y="576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37,846</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166758</xdr:rowOff>
    </xdr:from>
    <xdr:to>
      <xdr:col>2</xdr:col>
      <xdr:colOff>692150</xdr:colOff>
      <xdr:row>33</xdr:row>
      <xdr:rowOff>96908</xdr:rowOff>
    </xdr:to>
    <xdr:sp macro="" textlink="">
      <xdr:nvSpPr>
        <xdr:cNvPr id="140" name="円/楕円 139"/>
        <xdr:cNvSpPr/>
      </xdr:nvSpPr>
      <xdr:spPr bwMode="auto">
        <a:xfrm>
          <a:off x="2857500" y="591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278535</xdr:rowOff>
    </xdr:from>
    <xdr:ext cx="762000" cy="259045"/>
    <xdr:sp macro="" textlink="">
      <xdr:nvSpPr>
        <xdr:cNvPr id="141" name="テキスト ボックス 140"/>
        <xdr:cNvSpPr txBox="1"/>
      </xdr:nvSpPr>
      <xdr:spPr>
        <a:xfrm>
          <a:off x="2527300" y="56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82481</xdr:rowOff>
    </xdr:from>
    <xdr:to>
      <xdr:col>6</xdr:col>
      <xdr:colOff>511175</xdr:colOff>
      <xdr:row>35</xdr:row>
      <xdr:rowOff>100929</xdr:rowOff>
    </xdr:to>
    <xdr:cxnSp macro="">
      <xdr:nvCxnSpPr>
        <xdr:cNvPr id="59" name="直線コネクタ 58"/>
        <xdr:cNvCxnSpPr/>
      </xdr:nvCxnSpPr>
      <xdr:spPr>
        <a:xfrm flipV="1">
          <a:off x="3797300" y="6083231"/>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68445</xdr:rowOff>
    </xdr:from>
    <xdr:to>
      <xdr:col>5</xdr:col>
      <xdr:colOff>358775</xdr:colOff>
      <xdr:row>35</xdr:row>
      <xdr:rowOff>100929</xdr:rowOff>
    </xdr:to>
    <xdr:cxnSp macro="">
      <xdr:nvCxnSpPr>
        <xdr:cNvPr id="62" name="直線コネクタ 61"/>
        <xdr:cNvCxnSpPr/>
      </xdr:nvCxnSpPr>
      <xdr:spPr>
        <a:xfrm>
          <a:off x="2908300" y="6069195"/>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68445</xdr:rowOff>
    </xdr:from>
    <xdr:to>
      <xdr:col>4</xdr:col>
      <xdr:colOff>155575</xdr:colOff>
      <xdr:row>35</xdr:row>
      <xdr:rowOff>95031</xdr:rowOff>
    </xdr:to>
    <xdr:cxnSp macro="">
      <xdr:nvCxnSpPr>
        <xdr:cNvPr id="65" name="直線コネクタ 64"/>
        <xdr:cNvCxnSpPr/>
      </xdr:nvCxnSpPr>
      <xdr:spPr>
        <a:xfrm flipV="1">
          <a:off x="2019300" y="606919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62913</xdr:rowOff>
    </xdr:from>
    <xdr:to>
      <xdr:col>2</xdr:col>
      <xdr:colOff>638175</xdr:colOff>
      <xdr:row>35</xdr:row>
      <xdr:rowOff>95031</xdr:rowOff>
    </xdr:to>
    <xdr:cxnSp macro="">
      <xdr:nvCxnSpPr>
        <xdr:cNvPr id="68" name="直線コネクタ 67"/>
        <xdr:cNvCxnSpPr/>
      </xdr:nvCxnSpPr>
      <xdr:spPr>
        <a:xfrm>
          <a:off x="1130300" y="6063663"/>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31681</xdr:rowOff>
    </xdr:from>
    <xdr:to>
      <xdr:col>6</xdr:col>
      <xdr:colOff>561975</xdr:colOff>
      <xdr:row>35</xdr:row>
      <xdr:rowOff>133281</xdr:rowOff>
    </xdr:to>
    <xdr:sp macro="" textlink="">
      <xdr:nvSpPr>
        <xdr:cNvPr id="78" name="円/楕円 77"/>
        <xdr:cNvSpPr/>
      </xdr:nvSpPr>
      <xdr:spPr>
        <a:xfrm>
          <a:off x="4584700" y="60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54558</xdr:rowOff>
    </xdr:from>
    <xdr:ext cx="534377" cy="259045"/>
    <xdr:sp macro="" textlink="">
      <xdr:nvSpPr>
        <xdr:cNvPr id="79" name="人件費該当値テキスト"/>
        <xdr:cNvSpPr txBox="1"/>
      </xdr:nvSpPr>
      <xdr:spPr>
        <a:xfrm>
          <a:off x="4686300" y="58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65,003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50129</xdr:rowOff>
    </xdr:from>
    <xdr:to>
      <xdr:col>5</xdr:col>
      <xdr:colOff>409575</xdr:colOff>
      <xdr:row>35</xdr:row>
      <xdr:rowOff>151729</xdr:rowOff>
    </xdr:to>
    <xdr:sp macro="" textlink="">
      <xdr:nvSpPr>
        <xdr:cNvPr id="80" name="円/楕円 79"/>
        <xdr:cNvSpPr/>
      </xdr:nvSpPr>
      <xdr:spPr>
        <a:xfrm>
          <a:off x="3746500" y="60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168256</xdr:rowOff>
    </xdr:from>
    <xdr:ext cx="534377" cy="259045"/>
    <xdr:sp macro="" textlink="">
      <xdr:nvSpPr>
        <xdr:cNvPr id="81" name="テキスト ボックス 80"/>
        <xdr:cNvSpPr txBox="1"/>
      </xdr:nvSpPr>
      <xdr:spPr>
        <a:xfrm>
          <a:off x="3530111" y="58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17645</xdr:rowOff>
    </xdr:from>
    <xdr:to>
      <xdr:col>4</xdr:col>
      <xdr:colOff>206375</xdr:colOff>
      <xdr:row>35</xdr:row>
      <xdr:rowOff>119245</xdr:rowOff>
    </xdr:to>
    <xdr:sp macro="" textlink="">
      <xdr:nvSpPr>
        <xdr:cNvPr id="82" name="円/楕円 81"/>
        <xdr:cNvSpPr/>
      </xdr:nvSpPr>
      <xdr:spPr>
        <a:xfrm>
          <a:off x="2857500" y="6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135772</xdr:rowOff>
    </xdr:from>
    <xdr:ext cx="534377" cy="259045"/>
    <xdr:sp macro="" textlink="">
      <xdr:nvSpPr>
        <xdr:cNvPr id="83" name="テキスト ボックス 82"/>
        <xdr:cNvSpPr txBox="1"/>
      </xdr:nvSpPr>
      <xdr:spPr>
        <a:xfrm>
          <a:off x="2641111" y="5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44231</xdr:rowOff>
    </xdr:from>
    <xdr:to>
      <xdr:col>3</xdr:col>
      <xdr:colOff>3175</xdr:colOff>
      <xdr:row>35</xdr:row>
      <xdr:rowOff>145831</xdr:rowOff>
    </xdr:to>
    <xdr:sp macro="" textlink="">
      <xdr:nvSpPr>
        <xdr:cNvPr id="84" name="円/楕円 83"/>
        <xdr:cNvSpPr/>
      </xdr:nvSpPr>
      <xdr:spPr>
        <a:xfrm>
          <a:off x="1968500" y="60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136958</xdr:rowOff>
    </xdr:from>
    <xdr:ext cx="534377" cy="259045"/>
    <xdr:sp macro="" textlink="">
      <xdr:nvSpPr>
        <xdr:cNvPr id="85" name="テキスト ボックス 84"/>
        <xdr:cNvSpPr txBox="1"/>
      </xdr:nvSpPr>
      <xdr:spPr>
        <a:xfrm>
          <a:off x="1752111" y="61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12113</xdr:rowOff>
    </xdr:from>
    <xdr:to>
      <xdr:col>1</xdr:col>
      <xdr:colOff>485775</xdr:colOff>
      <xdr:row>35</xdr:row>
      <xdr:rowOff>113713</xdr:rowOff>
    </xdr:to>
    <xdr:sp macro="" textlink="">
      <xdr:nvSpPr>
        <xdr:cNvPr id="86" name="円/楕円 85"/>
        <xdr:cNvSpPr/>
      </xdr:nvSpPr>
      <xdr:spPr>
        <a:xfrm>
          <a:off x="1079500" y="60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104840</xdr:rowOff>
    </xdr:from>
    <xdr:ext cx="534377" cy="259045"/>
    <xdr:sp macro="" textlink="">
      <xdr:nvSpPr>
        <xdr:cNvPr id="87" name="テキスト ボックス 86"/>
        <xdr:cNvSpPr txBox="1"/>
      </xdr:nvSpPr>
      <xdr:spPr>
        <a:xfrm>
          <a:off x="863111" y="61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9246</xdr:rowOff>
    </xdr:from>
    <xdr:to>
      <xdr:col>6</xdr:col>
      <xdr:colOff>511175</xdr:colOff>
      <xdr:row>59</xdr:row>
      <xdr:rowOff>11839</xdr:rowOff>
    </xdr:to>
    <xdr:cxnSp macro="">
      <xdr:nvCxnSpPr>
        <xdr:cNvPr id="118" name="直線コネクタ 117"/>
        <xdr:cNvCxnSpPr/>
      </xdr:nvCxnSpPr>
      <xdr:spPr>
        <a:xfrm flipV="1">
          <a:off x="3797300" y="10124796"/>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11839</xdr:rowOff>
    </xdr:from>
    <xdr:to>
      <xdr:col>5</xdr:col>
      <xdr:colOff>358775</xdr:colOff>
      <xdr:row>59</xdr:row>
      <xdr:rowOff>16132</xdr:rowOff>
    </xdr:to>
    <xdr:cxnSp macro="">
      <xdr:nvCxnSpPr>
        <xdr:cNvPr id="121" name="直線コネクタ 120"/>
        <xdr:cNvCxnSpPr/>
      </xdr:nvCxnSpPr>
      <xdr:spPr>
        <a:xfrm flipV="1">
          <a:off x="2908300" y="10127389"/>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14536</xdr:rowOff>
    </xdr:from>
    <xdr:to>
      <xdr:col>4</xdr:col>
      <xdr:colOff>155575</xdr:colOff>
      <xdr:row>59</xdr:row>
      <xdr:rowOff>16132</xdr:rowOff>
    </xdr:to>
    <xdr:cxnSp macro="">
      <xdr:nvCxnSpPr>
        <xdr:cNvPr id="124" name="直線コネクタ 123"/>
        <xdr:cNvCxnSpPr/>
      </xdr:nvCxnSpPr>
      <xdr:spPr>
        <a:xfrm>
          <a:off x="2019300" y="10130086"/>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14536</xdr:rowOff>
    </xdr:from>
    <xdr:to>
      <xdr:col>2</xdr:col>
      <xdr:colOff>638175</xdr:colOff>
      <xdr:row>59</xdr:row>
      <xdr:rowOff>17484</xdr:rowOff>
    </xdr:to>
    <xdr:cxnSp macro="">
      <xdr:nvCxnSpPr>
        <xdr:cNvPr id="127" name="直線コネクタ 126"/>
        <xdr:cNvCxnSpPr/>
      </xdr:nvCxnSpPr>
      <xdr:spPr>
        <a:xfrm flipV="1">
          <a:off x="1130300" y="10130086"/>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129896</xdr:rowOff>
    </xdr:from>
    <xdr:to>
      <xdr:col>6</xdr:col>
      <xdr:colOff>561975</xdr:colOff>
      <xdr:row>59</xdr:row>
      <xdr:rowOff>60046</xdr:rowOff>
    </xdr:to>
    <xdr:sp macro="" textlink="">
      <xdr:nvSpPr>
        <xdr:cNvPr id="137" name="円/楕円 136"/>
        <xdr:cNvSpPr/>
      </xdr:nvSpPr>
      <xdr:spPr>
        <a:xfrm>
          <a:off x="45847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132489</xdr:rowOff>
    </xdr:from>
    <xdr:to>
      <xdr:col>5</xdr:col>
      <xdr:colOff>409575</xdr:colOff>
      <xdr:row>59</xdr:row>
      <xdr:rowOff>62639</xdr:rowOff>
    </xdr:to>
    <xdr:sp macro="" textlink="">
      <xdr:nvSpPr>
        <xdr:cNvPr id="139" name="円/楕円 138"/>
        <xdr:cNvSpPr/>
      </xdr:nvSpPr>
      <xdr:spPr>
        <a:xfrm>
          <a:off x="3746500" y="100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53766</xdr:rowOff>
    </xdr:from>
    <xdr:ext cx="534377" cy="259045"/>
    <xdr:sp macro="" textlink="">
      <xdr:nvSpPr>
        <xdr:cNvPr id="140" name="テキスト ボックス 139"/>
        <xdr:cNvSpPr txBox="1"/>
      </xdr:nvSpPr>
      <xdr:spPr>
        <a:xfrm>
          <a:off x="3530111" y="101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136782</xdr:rowOff>
    </xdr:from>
    <xdr:to>
      <xdr:col>4</xdr:col>
      <xdr:colOff>206375</xdr:colOff>
      <xdr:row>59</xdr:row>
      <xdr:rowOff>66932</xdr:rowOff>
    </xdr:to>
    <xdr:sp macro="" textlink="">
      <xdr:nvSpPr>
        <xdr:cNvPr id="141" name="円/楕円 140"/>
        <xdr:cNvSpPr/>
      </xdr:nvSpPr>
      <xdr:spPr>
        <a:xfrm>
          <a:off x="2857500" y="100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58059</xdr:rowOff>
    </xdr:from>
    <xdr:ext cx="534377" cy="259045"/>
    <xdr:sp macro="" textlink="">
      <xdr:nvSpPr>
        <xdr:cNvPr id="142" name="テキスト ボックス 141"/>
        <xdr:cNvSpPr txBox="1"/>
      </xdr:nvSpPr>
      <xdr:spPr>
        <a:xfrm>
          <a:off x="2641111" y="101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135186</xdr:rowOff>
    </xdr:from>
    <xdr:to>
      <xdr:col>3</xdr:col>
      <xdr:colOff>3175</xdr:colOff>
      <xdr:row>59</xdr:row>
      <xdr:rowOff>65336</xdr:rowOff>
    </xdr:to>
    <xdr:sp macro="" textlink="">
      <xdr:nvSpPr>
        <xdr:cNvPr id="143" name="円/楕円 142"/>
        <xdr:cNvSpPr/>
      </xdr:nvSpPr>
      <xdr:spPr>
        <a:xfrm>
          <a:off x="1968500" y="100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56463</xdr:rowOff>
    </xdr:from>
    <xdr:ext cx="534377" cy="259045"/>
    <xdr:sp macro="" textlink="">
      <xdr:nvSpPr>
        <xdr:cNvPr id="144" name="テキスト ボックス 143"/>
        <xdr:cNvSpPr txBox="1"/>
      </xdr:nvSpPr>
      <xdr:spPr>
        <a:xfrm>
          <a:off x="1752111" y="101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138134</xdr:rowOff>
    </xdr:from>
    <xdr:to>
      <xdr:col>1</xdr:col>
      <xdr:colOff>485775</xdr:colOff>
      <xdr:row>59</xdr:row>
      <xdr:rowOff>68284</xdr:rowOff>
    </xdr:to>
    <xdr:sp macro="" textlink="">
      <xdr:nvSpPr>
        <xdr:cNvPr id="145" name="円/楕円 144"/>
        <xdr:cNvSpPr/>
      </xdr:nvSpPr>
      <xdr:spPr>
        <a:xfrm>
          <a:off x="1079500" y="100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59411</xdr:rowOff>
    </xdr:from>
    <xdr:ext cx="534377" cy="259045"/>
    <xdr:sp macro="" textlink="">
      <xdr:nvSpPr>
        <xdr:cNvPr id="146" name="テキスト ボックス 145"/>
        <xdr:cNvSpPr txBox="1"/>
      </xdr:nvSpPr>
      <xdr:spPr>
        <a:xfrm>
          <a:off x="863111" y="101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142748</xdr:rowOff>
    </xdr:from>
    <xdr:to>
      <xdr:col>6</xdr:col>
      <xdr:colOff>511175</xdr:colOff>
      <xdr:row>77</xdr:row>
      <xdr:rowOff>155375</xdr:rowOff>
    </xdr:to>
    <xdr:cxnSp macro="">
      <xdr:nvCxnSpPr>
        <xdr:cNvPr id="177" name="直線コネクタ 176"/>
        <xdr:cNvCxnSpPr/>
      </xdr:nvCxnSpPr>
      <xdr:spPr>
        <a:xfrm>
          <a:off x="3797300" y="13344398"/>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142748</xdr:rowOff>
    </xdr:from>
    <xdr:to>
      <xdr:col>5</xdr:col>
      <xdr:colOff>358775</xdr:colOff>
      <xdr:row>78</xdr:row>
      <xdr:rowOff>39770</xdr:rowOff>
    </xdr:to>
    <xdr:cxnSp macro="">
      <xdr:nvCxnSpPr>
        <xdr:cNvPr id="180" name="直線コネクタ 179"/>
        <xdr:cNvCxnSpPr/>
      </xdr:nvCxnSpPr>
      <xdr:spPr>
        <a:xfrm flipV="1">
          <a:off x="2908300" y="13344398"/>
          <a:ext cx="889000" cy="6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39770</xdr:rowOff>
    </xdr:from>
    <xdr:to>
      <xdr:col>4</xdr:col>
      <xdr:colOff>155575</xdr:colOff>
      <xdr:row>78</xdr:row>
      <xdr:rowOff>52941</xdr:rowOff>
    </xdr:to>
    <xdr:cxnSp macro="">
      <xdr:nvCxnSpPr>
        <xdr:cNvPr id="183" name="直線コネクタ 182"/>
        <xdr:cNvCxnSpPr/>
      </xdr:nvCxnSpPr>
      <xdr:spPr>
        <a:xfrm flipV="1">
          <a:off x="2019300" y="13412870"/>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44886</xdr:rowOff>
    </xdr:from>
    <xdr:to>
      <xdr:col>2</xdr:col>
      <xdr:colOff>638175</xdr:colOff>
      <xdr:row>78</xdr:row>
      <xdr:rowOff>52941</xdr:rowOff>
    </xdr:to>
    <xdr:cxnSp macro="">
      <xdr:nvCxnSpPr>
        <xdr:cNvPr id="186" name="直線コネクタ 185"/>
        <xdr:cNvCxnSpPr/>
      </xdr:nvCxnSpPr>
      <xdr:spPr>
        <a:xfrm>
          <a:off x="1130300" y="13417986"/>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104575</xdr:rowOff>
    </xdr:from>
    <xdr:to>
      <xdr:col>6</xdr:col>
      <xdr:colOff>561975</xdr:colOff>
      <xdr:row>78</xdr:row>
      <xdr:rowOff>34725</xdr:rowOff>
    </xdr:to>
    <xdr:sp macro="" textlink="">
      <xdr:nvSpPr>
        <xdr:cNvPr id="196" name="円/楕円 195"/>
        <xdr:cNvSpPr/>
      </xdr:nvSpPr>
      <xdr:spPr>
        <a:xfrm>
          <a:off x="4584700" y="133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83002</xdr:rowOff>
    </xdr:from>
    <xdr:ext cx="469744" cy="259045"/>
    <xdr:sp macro="" textlink="">
      <xdr:nvSpPr>
        <xdr:cNvPr id="197" name="維持補修費該当値テキスト"/>
        <xdr:cNvSpPr txBox="1"/>
      </xdr:nvSpPr>
      <xdr:spPr>
        <a:xfrm>
          <a:off x="4686300" y="132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91948</xdr:rowOff>
    </xdr:from>
    <xdr:to>
      <xdr:col>5</xdr:col>
      <xdr:colOff>409575</xdr:colOff>
      <xdr:row>78</xdr:row>
      <xdr:rowOff>22098</xdr:rowOff>
    </xdr:to>
    <xdr:sp macro="" textlink="">
      <xdr:nvSpPr>
        <xdr:cNvPr id="198" name="円/楕円 197"/>
        <xdr:cNvSpPr/>
      </xdr:nvSpPr>
      <xdr:spPr>
        <a:xfrm>
          <a:off x="3746500" y="132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13225</xdr:rowOff>
    </xdr:from>
    <xdr:ext cx="469744" cy="259045"/>
    <xdr:sp macro="" textlink="">
      <xdr:nvSpPr>
        <xdr:cNvPr id="199" name="テキスト ボックス 198"/>
        <xdr:cNvSpPr txBox="1"/>
      </xdr:nvSpPr>
      <xdr:spPr>
        <a:xfrm>
          <a:off x="3562427"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160420</xdr:rowOff>
    </xdr:from>
    <xdr:to>
      <xdr:col>4</xdr:col>
      <xdr:colOff>206375</xdr:colOff>
      <xdr:row>78</xdr:row>
      <xdr:rowOff>90570</xdr:rowOff>
    </xdr:to>
    <xdr:sp macro="" textlink="">
      <xdr:nvSpPr>
        <xdr:cNvPr id="200" name="円/楕円 199"/>
        <xdr:cNvSpPr/>
      </xdr:nvSpPr>
      <xdr:spPr>
        <a:xfrm>
          <a:off x="2857500" y="133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81697</xdr:rowOff>
    </xdr:from>
    <xdr:ext cx="469744" cy="259045"/>
    <xdr:sp macro="" textlink="">
      <xdr:nvSpPr>
        <xdr:cNvPr id="201" name="テキスト ボックス 200"/>
        <xdr:cNvSpPr txBox="1"/>
      </xdr:nvSpPr>
      <xdr:spPr>
        <a:xfrm>
          <a:off x="2673427" y="134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2141</xdr:rowOff>
    </xdr:from>
    <xdr:to>
      <xdr:col>3</xdr:col>
      <xdr:colOff>3175</xdr:colOff>
      <xdr:row>78</xdr:row>
      <xdr:rowOff>103741</xdr:rowOff>
    </xdr:to>
    <xdr:sp macro="" textlink="">
      <xdr:nvSpPr>
        <xdr:cNvPr id="202" name="円/楕円 201"/>
        <xdr:cNvSpPr/>
      </xdr:nvSpPr>
      <xdr:spPr>
        <a:xfrm>
          <a:off x="1968500" y="13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94868</xdr:rowOff>
    </xdr:from>
    <xdr:ext cx="469744" cy="259045"/>
    <xdr:sp macro="" textlink="">
      <xdr:nvSpPr>
        <xdr:cNvPr id="203" name="テキスト ボックス 202"/>
        <xdr:cNvSpPr txBox="1"/>
      </xdr:nvSpPr>
      <xdr:spPr>
        <a:xfrm>
          <a:off x="1784427" y="134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165536</xdr:rowOff>
    </xdr:from>
    <xdr:to>
      <xdr:col>1</xdr:col>
      <xdr:colOff>485775</xdr:colOff>
      <xdr:row>78</xdr:row>
      <xdr:rowOff>95686</xdr:rowOff>
    </xdr:to>
    <xdr:sp macro="" textlink="">
      <xdr:nvSpPr>
        <xdr:cNvPr id="204" name="円/楕円 203"/>
        <xdr:cNvSpPr/>
      </xdr:nvSpPr>
      <xdr:spPr>
        <a:xfrm>
          <a:off x="1079500" y="133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86813</xdr:rowOff>
    </xdr:from>
    <xdr:ext cx="469744" cy="259045"/>
    <xdr:sp macro="" textlink="">
      <xdr:nvSpPr>
        <xdr:cNvPr id="205" name="テキスト ボックス 204"/>
        <xdr:cNvSpPr txBox="1"/>
      </xdr:nvSpPr>
      <xdr:spPr>
        <a:xfrm>
          <a:off x="895427" y="134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32995</xdr:rowOff>
    </xdr:from>
    <xdr:to>
      <xdr:col>6</xdr:col>
      <xdr:colOff>511175</xdr:colOff>
      <xdr:row>96</xdr:row>
      <xdr:rowOff>86474</xdr:rowOff>
    </xdr:to>
    <xdr:cxnSp macro="">
      <xdr:nvCxnSpPr>
        <xdr:cNvPr id="235" name="直線コネクタ 234"/>
        <xdr:cNvCxnSpPr/>
      </xdr:nvCxnSpPr>
      <xdr:spPr>
        <a:xfrm flipV="1">
          <a:off x="3797300" y="16492195"/>
          <a:ext cx="838200" cy="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86474</xdr:rowOff>
    </xdr:from>
    <xdr:to>
      <xdr:col>5</xdr:col>
      <xdr:colOff>358775</xdr:colOff>
      <xdr:row>96</xdr:row>
      <xdr:rowOff>97828</xdr:rowOff>
    </xdr:to>
    <xdr:cxnSp macro="">
      <xdr:nvCxnSpPr>
        <xdr:cNvPr id="238" name="直線コネクタ 237"/>
        <xdr:cNvCxnSpPr/>
      </xdr:nvCxnSpPr>
      <xdr:spPr>
        <a:xfrm flipV="1">
          <a:off x="2908300" y="1654567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97828</xdr:rowOff>
    </xdr:from>
    <xdr:to>
      <xdr:col>4</xdr:col>
      <xdr:colOff>155575</xdr:colOff>
      <xdr:row>96</xdr:row>
      <xdr:rowOff>154800</xdr:rowOff>
    </xdr:to>
    <xdr:cxnSp macro="">
      <xdr:nvCxnSpPr>
        <xdr:cNvPr id="241" name="直線コネクタ 240"/>
        <xdr:cNvCxnSpPr/>
      </xdr:nvCxnSpPr>
      <xdr:spPr>
        <a:xfrm flipV="1">
          <a:off x="2019300" y="16557028"/>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150774</xdr:rowOff>
    </xdr:from>
    <xdr:to>
      <xdr:col>2</xdr:col>
      <xdr:colOff>638175</xdr:colOff>
      <xdr:row>96</xdr:row>
      <xdr:rowOff>154800</xdr:rowOff>
    </xdr:to>
    <xdr:cxnSp macro="">
      <xdr:nvCxnSpPr>
        <xdr:cNvPr id="244" name="直線コネクタ 243"/>
        <xdr:cNvCxnSpPr/>
      </xdr:nvCxnSpPr>
      <xdr:spPr>
        <a:xfrm>
          <a:off x="1130300" y="16609974"/>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153645</xdr:rowOff>
    </xdr:from>
    <xdr:to>
      <xdr:col>6</xdr:col>
      <xdr:colOff>561975</xdr:colOff>
      <xdr:row>96</xdr:row>
      <xdr:rowOff>83795</xdr:rowOff>
    </xdr:to>
    <xdr:sp macro="" textlink="">
      <xdr:nvSpPr>
        <xdr:cNvPr id="254" name="円/楕円 253"/>
        <xdr:cNvSpPr/>
      </xdr:nvSpPr>
      <xdr:spPr>
        <a:xfrm>
          <a:off x="4584700" y="164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132072</xdr:rowOff>
    </xdr:from>
    <xdr:ext cx="534377" cy="259045"/>
    <xdr:sp macro="" textlink="">
      <xdr:nvSpPr>
        <xdr:cNvPr id="255" name="扶助費該当値テキスト"/>
        <xdr:cNvSpPr txBox="1"/>
      </xdr:nvSpPr>
      <xdr:spPr>
        <a:xfrm>
          <a:off x="4686300" y="164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35674</xdr:rowOff>
    </xdr:from>
    <xdr:to>
      <xdr:col>5</xdr:col>
      <xdr:colOff>409575</xdr:colOff>
      <xdr:row>96</xdr:row>
      <xdr:rowOff>137274</xdr:rowOff>
    </xdr:to>
    <xdr:sp macro="" textlink="">
      <xdr:nvSpPr>
        <xdr:cNvPr id="256" name="円/楕円 255"/>
        <xdr:cNvSpPr/>
      </xdr:nvSpPr>
      <xdr:spPr>
        <a:xfrm>
          <a:off x="3746500" y="164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128401</xdr:rowOff>
    </xdr:from>
    <xdr:ext cx="534377" cy="259045"/>
    <xdr:sp macro="" textlink="">
      <xdr:nvSpPr>
        <xdr:cNvPr id="257" name="テキスト ボックス 256"/>
        <xdr:cNvSpPr txBox="1"/>
      </xdr:nvSpPr>
      <xdr:spPr>
        <a:xfrm>
          <a:off x="3530111" y="165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47028</xdr:rowOff>
    </xdr:from>
    <xdr:to>
      <xdr:col>4</xdr:col>
      <xdr:colOff>206375</xdr:colOff>
      <xdr:row>96</xdr:row>
      <xdr:rowOff>148628</xdr:rowOff>
    </xdr:to>
    <xdr:sp macro="" textlink="">
      <xdr:nvSpPr>
        <xdr:cNvPr id="258" name="円/楕円 257"/>
        <xdr:cNvSpPr/>
      </xdr:nvSpPr>
      <xdr:spPr>
        <a:xfrm>
          <a:off x="2857500" y="165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139755</xdr:rowOff>
    </xdr:from>
    <xdr:ext cx="534377" cy="259045"/>
    <xdr:sp macro="" textlink="">
      <xdr:nvSpPr>
        <xdr:cNvPr id="259" name="テキスト ボックス 258"/>
        <xdr:cNvSpPr txBox="1"/>
      </xdr:nvSpPr>
      <xdr:spPr>
        <a:xfrm>
          <a:off x="2641111" y="165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104000</xdr:rowOff>
    </xdr:from>
    <xdr:to>
      <xdr:col>3</xdr:col>
      <xdr:colOff>3175</xdr:colOff>
      <xdr:row>97</xdr:row>
      <xdr:rowOff>34150</xdr:rowOff>
    </xdr:to>
    <xdr:sp macro="" textlink="">
      <xdr:nvSpPr>
        <xdr:cNvPr id="260" name="円/楕円 259"/>
        <xdr:cNvSpPr/>
      </xdr:nvSpPr>
      <xdr:spPr>
        <a:xfrm>
          <a:off x="1968500" y="165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25277</xdr:rowOff>
    </xdr:from>
    <xdr:ext cx="534377" cy="259045"/>
    <xdr:sp macro="" textlink="">
      <xdr:nvSpPr>
        <xdr:cNvPr id="261" name="テキスト ボックス 260"/>
        <xdr:cNvSpPr txBox="1"/>
      </xdr:nvSpPr>
      <xdr:spPr>
        <a:xfrm>
          <a:off x="1752111" y="166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99974</xdr:rowOff>
    </xdr:from>
    <xdr:to>
      <xdr:col>1</xdr:col>
      <xdr:colOff>485775</xdr:colOff>
      <xdr:row>97</xdr:row>
      <xdr:rowOff>30124</xdr:rowOff>
    </xdr:to>
    <xdr:sp macro="" textlink="">
      <xdr:nvSpPr>
        <xdr:cNvPr id="262" name="円/楕円 261"/>
        <xdr:cNvSpPr/>
      </xdr:nvSpPr>
      <xdr:spPr>
        <a:xfrm>
          <a:off x="1079500" y="165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21251</xdr:rowOff>
    </xdr:from>
    <xdr:ext cx="534377" cy="259045"/>
    <xdr:sp macro="" textlink="">
      <xdr:nvSpPr>
        <xdr:cNvPr id="263" name="テキスト ボックス 262"/>
        <xdr:cNvSpPr txBox="1"/>
      </xdr:nvSpPr>
      <xdr:spPr>
        <a:xfrm>
          <a:off x="863111" y="166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34773</xdr:rowOff>
    </xdr:from>
    <xdr:to>
      <xdr:col>15</xdr:col>
      <xdr:colOff>180975</xdr:colOff>
      <xdr:row>34</xdr:row>
      <xdr:rowOff>49327</xdr:rowOff>
    </xdr:to>
    <xdr:cxnSp macro="">
      <xdr:nvCxnSpPr>
        <xdr:cNvPr id="292" name="直線コネクタ 291"/>
        <xdr:cNvCxnSpPr/>
      </xdr:nvCxnSpPr>
      <xdr:spPr>
        <a:xfrm>
          <a:off x="9639300" y="5692623"/>
          <a:ext cx="8382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34773</xdr:rowOff>
    </xdr:from>
    <xdr:to>
      <xdr:col>14</xdr:col>
      <xdr:colOff>28575</xdr:colOff>
      <xdr:row>35</xdr:row>
      <xdr:rowOff>927</xdr:rowOff>
    </xdr:to>
    <xdr:cxnSp macro="">
      <xdr:nvCxnSpPr>
        <xdr:cNvPr id="295" name="直線コネクタ 294"/>
        <xdr:cNvCxnSpPr/>
      </xdr:nvCxnSpPr>
      <xdr:spPr>
        <a:xfrm flipV="1">
          <a:off x="8750300" y="5692623"/>
          <a:ext cx="889000" cy="3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111392</xdr:rowOff>
    </xdr:from>
    <xdr:to>
      <xdr:col>12</xdr:col>
      <xdr:colOff>511175</xdr:colOff>
      <xdr:row>35</xdr:row>
      <xdr:rowOff>927</xdr:rowOff>
    </xdr:to>
    <xdr:cxnSp macro="">
      <xdr:nvCxnSpPr>
        <xdr:cNvPr id="298" name="直線コネクタ 297"/>
        <xdr:cNvCxnSpPr/>
      </xdr:nvCxnSpPr>
      <xdr:spPr>
        <a:xfrm>
          <a:off x="7861300" y="5940692"/>
          <a:ext cx="889000" cy="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111392</xdr:rowOff>
    </xdr:from>
    <xdr:to>
      <xdr:col>11</xdr:col>
      <xdr:colOff>307975</xdr:colOff>
      <xdr:row>34</xdr:row>
      <xdr:rowOff>169926</xdr:rowOff>
    </xdr:to>
    <xdr:cxnSp macro="">
      <xdr:nvCxnSpPr>
        <xdr:cNvPr id="301" name="直線コネクタ 300"/>
        <xdr:cNvCxnSpPr/>
      </xdr:nvCxnSpPr>
      <xdr:spPr>
        <a:xfrm flipV="1">
          <a:off x="6972300" y="5940692"/>
          <a:ext cx="889000" cy="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169977</xdr:rowOff>
    </xdr:from>
    <xdr:to>
      <xdr:col>15</xdr:col>
      <xdr:colOff>231775</xdr:colOff>
      <xdr:row>34</xdr:row>
      <xdr:rowOff>100127</xdr:rowOff>
    </xdr:to>
    <xdr:sp macro="" textlink="">
      <xdr:nvSpPr>
        <xdr:cNvPr id="311" name="円/楕円 310"/>
        <xdr:cNvSpPr/>
      </xdr:nvSpPr>
      <xdr:spPr>
        <a:xfrm>
          <a:off x="10426700" y="58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21404</xdr:rowOff>
    </xdr:from>
    <xdr:ext cx="534377" cy="259045"/>
    <xdr:sp macro="" textlink="">
      <xdr:nvSpPr>
        <xdr:cNvPr id="312" name="補助費等該当値テキスト"/>
        <xdr:cNvSpPr txBox="1"/>
      </xdr:nvSpPr>
      <xdr:spPr>
        <a:xfrm>
          <a:off x="10528300" y="567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155423</xdr:rowOff>
    </xdr:from>
    <xdr:to>
      <xdr:col>14</xdr:col>
      <xdr:colOff>79375</xdr:colOff>
      <xdr:row>33</xdr:row>
      <xdr:rowOff>85573</xdr:rowOff>
    </xdr:to>
    <xdr:sp macro="" textlink="">
      <xdr:nvSpPr>
        <xdr:cNvPr id="313" name="円/楕円 312"/>
        <xdr:cNvSpPr/>
      </xdr:nvSpPr>
      <xdr:spPr>
        <a:xfrm>
          <a:off x="9588500" y="5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102100</xdr:rowOff>
    </xdr:from>
    <xdr:ext cx="534377" cy="259045"/>
    <xdr:sp macro="" textlink="">
      <xdr:nvSpPr>
        <xdr:cNvPr id="314" name="テキスト ボックス 313"/>
        <xdr:cNvSpPr txBox="1"/>
      </xdr:nvSpPr>
      <xdr:spPr>
        <a:xfrm>
          <a:off x="9372111" y="54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121577</xdr:rowOff>
    </xdr:from>
    <xdr:to>
      <xdr:col>12</xdr:col>
      <xdr:colOff>561975</xdr:colOff>
      <xdr:row>35</xdr:row>
      <xdr:rowOff>51727</xdr:rowOff>
    </xdr:to>
    <xdr:sp macro="" textlink="">
      <xdr:nvSpPr>
        <xdr:cNvPr id="315" name="円/楕円 314"/>
        <xdr:cNvSpPr/>
      </xdr:nvSpPr>
      <xdr:spPr>
        <a:xfrm>
          <a:off x="8699500" y="59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68254</xdr:rowOff>
    </xdr:from>
    <xdr:ext cx="534377" cy="259045"/>
    <xdr:sp macro="" textlink="">
      <xdr:nvSpPr>
        <xdr:cNvPr id="316" name="テキスト ボックス 315"/>
        <xdr:cNvSpPr txBox="1"/>
      </xdr:nvSpPr>
      <xdr:spPr>
        <a:xfrm>
          <a:off x="8483111" y="57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60592</xdr:rowOff>
    </xdr:from>
    <xdr:to>
      <xdr:col>11</xdr:col>
      <xdr:colOff>358775</xdr:colOff>
      <xdr:row>34</xdr:row>
      <xdr:rowOff>162192</xdr:rowOff>
    </xdr:to>
    <xdr:sp macro="" textlink="">
      <xdr:nvSpPr>
        <xdr:cNvPr id="317" name="円/楕円 316"/>
        <xdr:cNvSpPr/>
      </xdr:nvSpPr>
      <xdr:spPr>
        <a:xfrm>
          <a:off x="7810500" y="58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7269</xdr:rowOff>
    </xdr:from>
    <xdr:ext cx="534377" cy="259045"/>
    <xdr:sp macro="" textlink="">
      <xdr:nvSpPr>
        <xdr:cNvPr id="318" name="テキスト ボックス 317"/>
        <xdr:cNvSpPr txBox="1"/>
      </xdr:nvSpPr>
      <xdr:spPr>
        <a:xfrm>
          <a:off x="7594111" y="56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119126</xdr:rowOff>
    </xdr:from>
    <xdr:to>
      <xdr:col>10</xdr:col>
      <xdr:colOff>155575</xdr:colOff>
      <xdr:row>35</xdr:row>
      <xdr:rowOff>49276</xdr:rowOff>
    </xdr:to>
    <xdr:sp macro="" textlink="">
      <xdr:nvSpPr>
        <xdr:cNvPr id="319" name="円/楕円 318"/>
        <xdr:cNvSpPr/>
      </xdr:nvSpPr>
      <xdr:spPr>
        <a:xfrm>
          <a:off x="6921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65803</xdr:rowOff>
    </xdr:from>
    <xdr:ext cx="534377" cy="259045"/>
    <xdr:sp macro="" textlink="">
      <xdr:nvSpPr>
        <xdr:cNvPr id="320" name="テキスト ボックス 319"/>
        <xdr:cNvSpPr txBox="1"/>
      </xdr:nvSpPr>
      <xdr:spPr>
        <a:xfrm>
          <a:off x="6705111" y="57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58729</xdr:rowOff>
    </xdr:from>
    <xdr:to>
      <xdr:col>15</xdr:col>
      <xdr:colOff>180975</xdr:colOff>
      <xdr:row>59</xdr:row>
      <xdr:rowOff>62781</xdr:rowOff>
    </xdr:to>
    <xdr:cxnSp macro="">
      <xdr:nvCxnSpPr>
        <xdr:cNvPr id="351" name="直線コネクタ 350"/>
        <xdr:cNvCxnSpPr/>
      </xdr:nvCxnSpPr>
      <xdr:spPr>
        <a:xfrm flipV="1">
          <a:off x="9639300" y="10174279"/>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23535</xdr:rowOff>
    </xdr:from>
    <xdr:to>
      <xdr:col>14</xdr:col>
      <xdr:colOff>28575</xdr:colOff>
      <xdr:row>59</xdr:row>
      <xdr:rowOff>62781</xdr:rowOff>
    </xdr:to>
    <xdr:cxnSp macro="">
      <xdr:nvCxnSpPr>
        <xdr:cNvPr id="354" name="直線コネクタ 353"/>
        <xdr:cNvCxnSpPr/>
      </xdr:nvCxnSpPr>
      <xdr:spPr>
        <a:xfrm>
          <a:off x="8750300" y="10139085"/>
          <a:ext cx="889000" cy="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162035</xdr:rowOff>
    </xdr:from>
    <xdr:to>
      <xdr:col>12</xdr:col>
      <xdr:colOff>511175</xdr:colOff>
      <xdr:row>59</xdr:row>
      <xdr:rowOff>23535</xdr:rowOff>
    </xdr:to>
    <xdr:cxnSp macro="">
      <xdr:nvCxnSpPr>
        <xdr:cNvPr id="357" name="直線コネクタ 356"/>
        <xdr:cNvCxnSpPr/>
      </xdr:nvCxnSpPr>
      <xdr:spPr>
        <a:xfrm>
          <a:off x="7861300" y="10106135"/>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162035</xdr:rowOff>
    </xdr:from>
    <xdr:to>
      <xdr:col>11</xdr:col>
      <xdr:colOff>307975</xdr:colOff>
      <xdr:row>59</xdr:row>
      <xdr:rowOff>20296</xdr:rowOff>
    </xdr:to>
    <xdr:cxnSp macro="">
      <xdr:nvCxnSpPr>
        <xdr:cNvPr id="360" name="直線コネクタ 359"/>
        <xdr:cNvCxnSpPr/>
      </xdr:nvCxnSpPr>
      <xdr:spPr>
        <a:xfrm flipV="1">
          <a:off x="6972300" y="10106135"/>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7929</xdr:rowOff>
    </xdr:from>
    <xdr:to>
      <xdr:col>15</xdr:col>
      <xdr:colOff>231775</xdr:colOff>
      <xdr:row>59</xdr:row>
      <xdr:rowOff>109529</xdr:rowOff>
    </xdr:to>
    <xdr:sp macro="" textlink="">
      <xdr:nvSpPr>
        <xdr:cNvPr id="370" name="円/楕円 369"/>
        <xdr:cNvSpPr/>
      </xdr:nvSpPr>
      <xdr:spPr>
        <a:xfrm>
          <a:off x="10426700" y="101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11981</xdr:rowOff>
    </xdr:from>
    <xdr:to>
      <xdr:col>14</xdr:col>
      <xdr:colOff>79375</xdr:colOff>
      <xdr:row>59</xdr:row>
      <xdr:rowOff>113581</xdr:rowOff>
    </xdr:to>
    <xdr:sp macro="" textlink="">
      <xdr:nvSpPr>
        <xdr:cNvPr id="372" name="円/楕円 371"/>
        <xdr:cNvSpPr/>
      </xdr:nvSpPr>
      <xdr:spPr>
        <a:xfrm>
          <a:off x="9588500" y="101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104708</xdr:rowOff>
    </xdr:from>
    <xdr:ext cx="534377" cy="259045"/>
    <xdr:sp macro="" textlink="">
      <xdr:nvSpPr>
        <xdr:cNvPr id="373" name="テキスト ボックス 372"/>
        <xdr:cNvSpPr txBox="1"/>
      </xdr:nvSpPr>
      <xdr:spPr>
        <a:xfrm>
          <a:off x="9372111" y="10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144185</xdr:rowOff>
    </xdr:from>
    <xdr:to>
      <xdr:col>12</xdr:col>
      <xdr:colOff>561975</xdr:colOff>
      <xdr:row>59</xdr:row>
      <xdr:rowOff>74335</xdr:rowOff>
    </xdr:to>
    <xdr:sp macro="" textlink="">
      <xdr:nvSpPr>
        <xdr:cNvPr id="374" name="円/楕円 373"/>
        <xdr:cNvSpPr/>
      </xdr:nvSpPr>
      <xdr:spPr>
        <a:xfrm>
          <a:off x="8699500" y="100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90862</xdr:rowOff>
    </xdr:from>
    <xdr:ext cx="534377" cy="259045"/>
    <xdr:sp macro="" textlink="">
      <xdr:nvSpPr>
        <xdr:cNvPr id="375" name="テキスト ボックス 374"/>
        <xdr:cNvSpPr txBox="1"/>
      </xdr:nvSpPr>
      <xdr:spPr>
        <a:xfrm>
          <a:off x="8483111" y="98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111235</xdr:rowOff>
    </xdr:from>
    <xdr:to>
      <xdr:col>11</xdr:col>
      <xdr:colOff>358775</xdr:colOff>
      <xdr:row>59</xdr:row>
      <xdr:rowOff>41385</xdr:rowOff>
    </xdr:to>
    <xdr:sp macro="" textlink="">
      <xdr:nvSpPr>
        <xdr:cNvPr id="376" name="円/楕円 375"/>
        <xdr:cNvSpPr/>
      </xdr:nvSpPr>
      <xdr:spPr>
        <a:xfrm>
          <a:off x="7810500" y="100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57912</xdr:rowOff>
    </xdr:from>
    <xdr:ext cx="534377" cy="259045"/>
    <xdr:sp macro="" textlink="">
      <xdr:nvSpPr>
        <xdr:cNvPr id="377" name="テキスト ボックス 376"/>
        <xdr:cNvSpPr txBox="1"/>
      </xdr:nvSpPr>
      <xdr:spPr>
        <a:xfrm>
          <a:off x="7594111" y="98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140946</xdr:rowOff>
    </xdr:from>
    <xdr:to>
      <xdr:col>10</xdr:col>
      <xdr:colOff>155575</xdr:colOff>
      <xdr:row>59</xdr:row>
      <xdr:rowOff>71096</xdr:rowOff>
    </xdr:to>
    <xdr:sp macro="" textlink="">
      <xdr:nvSpPr>
        <xdr:cNvPr id="378" name="円/楕円 377"/>
        <xdr:cNvSpPr/>
      </xdr:nvSpPr>
      <xdr:spPr>
        <a:xfrm>
          <a:off x="6921500" y="100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87623</xdr:rowOff>
    </xdr:from>
    <xdr:ext cx="534377" cy="259045"/>
    <xdr:sp macro="" textlink="">
      <xdr:nvSpPr>
        <xdr:cNvPr id="379" name="テキスト ボックス 378"/>
        <xdr:cNvSpPr txBox="1"/>
      </xdr:nvSpPr>
      <xdr:spPr>
        <a:xfrm>
          <a:off x="6705111" y="98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16131</xdr:rowOff>
    </xdr:from>
    <xdr:to>
      <xdr:col>15</xdr:col>
      <xdr:colOff>180975</xdr:colOff>
      <xdr:row>79</xdr:row>
      <xdr:rowOff>34982</xdr:rowOff>
    </xdr:to>
    <xdr:cxnSp macro="">
      <xdr:nvCxnSpPr>
        <xdr:cNvPr id="408" name="直線コネクタ 407"/>
        <xdr:cNvCxnSpPr/>
      </xdr:nvCxnSpPr>
      <xdr:spPr>
        <a:xfrm>
          <a:off x="9639300" y="13560681"/>
          <a:ext cx="8382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16131</xdr:rowOff>
    </xdr:from>
    <xdr:to>
      <xdr:col>14</xdr:col>
      <xdr:colOff>28575</xdr:colOff>
      <xdr:row>79</xdr:row>
      <xdr:rowOff>17269</xdr:rowOff>
    </xdr:to>
    <xdr:cxnSp macro="">
      <xdr:nvCxnSpPr>
        <xdr:cNvPr id="411" name="直線コネクタ 410"/>
        <xdr:cNvCxnSpPr/>
      </xdr:nvCxnSpPr>
      <xdr:spPr>
        <a:xfrm flipV="1">
          <a:off x="8750300" y="13560681"/>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155632</xdr:rowOff>
    </xdr:from>
    <xdr:to>
      <xdr:col>15</xdr:col>
      <xdr:colOff>231775</xdr:colOff>
      <xdr:row>79</xdr:row>
      <xdr:rowOff>85782</xdr:rowOff>
    </xdr:to>
    <xdr:sp macro="" textlink="">
      <xdr:nvSpPr>
        <xdr:cNvPr id="421" name="円/楕円 420"/>
        <xdr:cNvSpPr/>
      </xdr:nvSpPr>
      <xdr:spPr>
        <a:xfrm>
          <a:off x="10426700" y="135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136781</xdr:rowOff>
    </xdr:from>
    <xdr:to>
      <xdr:col>14</xdr:col>
      <xdr:colOff>79375</xdr:colOff>
      <xdr:row>79</xdr:row>
      <xdr:rowOff>66931</xdr:rowOff>
    </xdr:to>
    <xdr:sp macro="" textlink="">
      <xdr:nvSpPr>
        <xdr:cNvPr id="423" name="円/楕円 422"/>
        <xdr:cNvSpPr/>
      </xdr:nvSpPr>
      <xdr:spPr>
        <a:xfrm>
          <a:off x="9588500" y="135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83458</xdr:rowOff>
    </xdr:from>
    <xdr:ext cx="534377" cy="259045"/>
    <xdr:sp macro="" textlink="">
      <xdr:nvSpPr>
        <xdr:cNvPr id="424" name="テキスト ボックス 423"/>
        <xdr:cNvSpPr txBox="1"/>
      </xdr:nvSpPr>
      <xdr:spPr>
        <a:xfrm>
          <a:off x="9372111" y="132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137919</xdr:rowOff>
    </xdr:from>
    <xdr:to>
      <xdr:col>12</xdr:col>
      <xdr:colOff>561975</xdr:colOff>
      <xdr:row>79</xdr:row>
      <xdr:rowOff>68069</xdr:rowOff>
    </xdr:to>
    <xdr:sp macro="" textlink="">
      <xdr:nvSpPr>
        <xdr:cNvPr id="425" name="円/楕円 424"/>
        <xdr:cNvSpPr/>
      </xdr:nvSpPr>
      <xdr:spPr>
        <a:xfrm>
          <a:off x="8699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59196</xdr:rowOff>
    </xdr:from>
    <xdr:ext cx="534377" cy="259045"/>
    <xdr:sp macro="" textlink="">
      <xdr:nvSpPr>
        <xdr:cNvPr id="426" name="テキスト ボックス 425"/>
        <xdr:cNvSpPr txBox="1"/>
      </xdr:nvSpPr>
      <xdr:spPr>
        <a:xfrm>
          <a:off x="8483111" y="1360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109029</xdr:rowOff>
    </xdr:from>
    <xdr:to>
      <xdr:col>15</xdr:col>
      <xdr:colOff>180975</xdr:colOff>
      <xdr:row>98</xdr:row>
      <xdr:rowOff>145886</xdr:rowOff>
    </xdr:to>
    <xdr:cxnSp macro="">
      <xdr:nvCxnSpPr>
        <xdr:cNvPr id="455" name="直線コネクタ 454"/>
        <xdr:cNvCxnSpPr/>
      </xdr:nvCxnSpPr>
      <xdr:spPr>
        <a:xfrm flipV="1">
          <a:off x="9639300" y="16739679"/>
          <a:ext cx="838200" cy="20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12802</xdr:rowOff>
    </xdr:from>
    <xdr:to>
      <xdr:col>14</xdr:col>
      <xdr:colOff>28575</xdr:colOff>
      <xdr:row>98</xdr:row>
      <xdr:rowOff>145886</xdr:rowOff>
    </xdr:to>
    <xdr:cxnSp macro="">
      <xdr:nvCxnSpPr>
        <xdr:cNvPr id="458" name="直線コネクタ 457"/>
        <xdr:cNvCxnSpPr/>
      </xdr:nvCxnSpPr>
      <xdr:spPr>
        <a:xfrm>
          <a:off x="8750300" y="16472002"/>
          <a:ext cx="889000" cy="4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58229</xdr:rowOff>
    </xdr:from>
    <xdr:to>
      <xdr:col>15</xdr:col>
      <xdr:colOff>231775</xdr:colOff>
      <xdr:row>97</xdr:row>
      <xdr:rowOff>159829</xdr:rowOff>
    </xdr:to>
    <xdr:sp macro="" textlink="">
      <xdr:nvSpPr>
        <xdr:cNvPr id="468" name="円/楕円 467"/>
        <xdr:cNvSpPr/>
      </xdr:nvSpPr>
      <xdr:spPr>
        <a:xfrm>
          <a:off x="104267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36656</xdr:rowOff>
    </xdr:from>
    <xdr:ext cx="534377" cy="259045"/>
    <xdr:sp macro="" textlink="">
      <xdr:nvSpPr>
        <xdr:cNvPr id="469" name="普通建設事業費 （ うち更新整備　）該当値テキスト"/>
        <xdr:cNvSpPr txBox="1"/>
      </xdr:nvSpPr>
      <xdr:spPr>
        <a:xfrm>
          <a:off x="10528300" y="16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95086</xdr:rowOff>
    </xdr:from>
    <xdr:to>
      <xdr:col>14</xdr:col>
      <xdr:colOff>79375</xdr:colOff>
      <xdr:row>99</xdr:row>
      <xdr:rowOff>25236</xdr:rowOff>
    </xdr:to>
    <xdr:sp macro="" textlink="">
      <xdr:nvSpPr>
        <xdr:cNvPr id="470" name="円/楕円 469"/>
        <xdr:cNvSpPr/>
      </xdr:nvSpPr>
      <xdr:spPr>
        <a:xfrm>
          <a:off x="9588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16363</xdr:rowOff>
    </xdr:from>
    <xdr:ext cx="469744" cy="259045"/>
    <xdr:sp macro="" textlink="">
      <xdr:nvSpPr>
        <xdr:cNvPr id="471" name="テキスト ボックス 470"/>
        <xdr:cNvSpPr txBox="1"/>
      </xdr:nvSpPr>
      <xdr:spPr>
        <a:xfrm>
          <a:off x="9404427" y="169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133452</xdr:rowOff>
    </xdr:from>
    <xdr:to>
      <xdr:col>12</xdr:col>
      <xdr:colOff>561975</xdr:colOff>
      <xdr:row>96</xdr:row>
      <xdr:rowOff>63602</xdr:rowOff>
    </xdr:to>
    <xdr:sp macro="" textlink="">
      <xdr:nvSpPr>
        <xdr:cNvPr id="472" name="円/楕円 471"/>
        <xdr:cNvSpPr/>
      </xdr:nvSpPr>
      <xdr:spPr>
        <a:xfrm>
          <a:off x="8699500" y="164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80129</xdr:rowOff>
    </xdr:from>
    <xdr:ext cx="534377" cy="259045"/>
    <xdr:sp macro="" textlink="">
      <xdr:nvSpPr>
        <xdr:cNvPr id="473" name="テキスト ボックス 472"/>
        <xdr:cNvSpPr txBox="1"/>
      </xdr:nvSpPr>
      <xdr:spPr>
        <a:xfrm>
          <a:off x="8483111" y="161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28651</xdr:rowOff>
    </xdr:from>
    <xdr:to>
      <xdr:col>23</xdr:col>
      <xdr:colOff>517525</xdr:colOff>
      <xdr:row>39</xdr:row>
      <xdr:rowOff>35547</xdr:rowOff>
    </xdr:to>
    <xdr:cxnSp macro="">
      <xdr:nvCxnSpPr>
        <xdr:cNvPr id="502" name="直線コネクタ 501"/>
        <xdr:cNvCxnSpPr/>
      </xdr:nvCxnSpPr>
      <xdr:spPr>
        <a:xfrm>
          <a:off x="15481300" y="6715201"/>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25591</xdr:rowOff>
    </xdr:from>
    <xdr:to>
      <xdr:col>22</xdr:col>
      <xdr:colOff>365125</xdr:colOff>
      <xdr:row>39</xdr:row>
      <xdr:rowOff>28651</xdr:rowOff>
    </xdr:to>
    <xdr:cxnSp macro="">
      <xdr:nvCxnSpPr>
        <xdr:cNvPr id="505" name="直線コネクタ 504"/>
        <xdr:cNvCxnSpPr/>
      </xdr:nvCxnSpPr>
      <xdr:spPr>
        <a:xfrm>
          <a:off x="14592300" y="671214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25591</xdr:rowOff>
    </xdr:from>
    <xdr:to>
      <xdr:col>21</xdr:col>
      <xdr:colOff>161925</xdr:colOff>
      <xdr:row>39</xdr:row>
      <xdr:rowOff>34646</xdr:rowOff>
    </xdr:to>
    <xdr:cxnSp macro="">
      <xdr:nvCxnSpPr>
        <xdr:cNvPr id="508" name="直線コネクタ 507"/>
        <xdr:cNvCxnSpPr/>
      </xdr:nvCxnSpPr>
      <xdr:spPr>
        <a:xfrm flipV="1">
          <a:off x="13703300" y="6712141"/>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16840</xdr:rowOff>
    </xdr:from>
    <xdr:to>
      <xdr:col>19</xdr:col>
      <xdr:colOff>644525</xdr:colOff>
      <xdr:row>39</xdr:row>
      <xdr:rowOff>34646</xdr:rowOff>
    </xdr:to>
    <xdr:cxnSp macro="">
      <xdr:nvCxnSpPr>
        <xdr:cNvPr id="511" name="直線コネクタ 510"/>
        <xdr:cNvCxnSpPr/>
      </xdr:nvCxnSpPr>
      <xdr:spPr>
        <a:xfrm>
          <a:off x="12814300" y="6703390"/>
          <a:ext cx="8890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156197</xdr:rowOff>
    </xdr:from>
    <xdr:to>
      <xdr:col>23</xdr:col>
      <xdr:colOff>568325</xdr:colOff>
      <xdr:row>39</xdr:row>
      <xdr:rowOff>86347</xdr:rowOff>
    </xdr:to>
    <xdr:sp macro="" textlink="">
      <xdr:nvSpPr>
        <xdr:cNvPr id="521" name="円/楕円 520"/>
        <xdr:cNvSpPr/>
      </xdr:nvSpPr>
      <xdr:spPr>
        <a:xfrm>
          <a:off x="16268700" y="66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149301</xdr:rowOff>
    </xdr:from>
    <xdr:to>
      <xdr:col>22</xdr:col>
      <xdr:colOff>415925</xdr:colOff>
      <xdr:row>39</xdr:row>
      <xdr:rowOff>79451</xdr:rowOff>
    </xdr:to>
    <xdr:sp macro="" textlink="">
      <xdr:nvSpPr>
        <xdr:cNvPr id="523" name="円/楕円 522"/>
        <xdr:cNvSpPr/>
      </xdr:nvSpPr>
      <xdr:spPr>
        <a:xfrm>
          <a:off x="15430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70578</xdr:rowOff>
    </xdr:from>
    <xdr:ext cx="469744" cy="259045"/>
    <xdr:sp macro="" textlink="">
      <xdr:nvSpPr>
        <xdr:cNvPr id="524" name="テキスト ボックス 523"/>
        <xdr:cNvSpPr txBox="1"/>
      </xdr:nvSpPr>
      <xdr:spPr>
        <a:xfrm>
          <a:off x="15246427"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146241</xdr:rowOff>
    </xdr:from>
    <xdr:to>
      <xdr:col>21</xdr:col>
      <xdr:colOff>212725</xdr:colOff>
      <xdr:row>39</xdr:row>
      <xdr:rowOff>76391</xdr:rowOff>
    </xdr:to>
    <xdr:sp macro="" textlink="">
      <xdr:nvSpPr>
        <xdr:cNvPr id="525" name="円/楕円 524"/>
        <xdr:cNvSpPr/>
      </xdr:nvSpPr>
      <xdr:spPr>
        <a:xfrm>
          <a:off x="14541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67518</xdr:rowOff>
    </xdr:from>
    <xdr:ext cx="469744" cy="259045"/>
    <xdr:sp macro="" textlink="">
      <xdr:nvSpPr>
        <xdr:cNvPr id="526" name="テキスト ボックス 525"/>
        <xdr:cNvSpPr txBox="1"/>
      </xdr:nvSpPr>
      <xdr:spPr>
        <a:xfrm>
          <a:off x="14357427" y="67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155296</xdr:rowOff>
    </xdr:from>
    <xdr:to>
      <xdr:col>20</xdr:col>
      <xdr:colOff>9525</xdr:colOff>
      <xdr:row>39</xdr:row>
      <xdr:rowOff>85446</xdr:rowOff>
    </xdr:to>
    <xdr:sp macro="" textlink="">
      <xdr:nvSpPr>
        <xdr:cNvPr id="527" name="円/楕円 526"/>
        <xdr:cNvSpPr/>
      </xdr:nvSpPr>
      <xdr:spPr>
        <a:xfrm>
          <a:off x="13652500" y="66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76573</xdr:rowOff>
    </xdr:from>
    <xdr:ext cx="378565" cy="259045"/>
    <xdr:sp macro="" textlink="">
      <xdr:nvSpPr>
        <xdr:cNvPr id="528" name="テキスト ボックス 527"/>
        <xdr:cNvSpPr txBox="1"/>
      </xdr:nvSpPr>
      <xdr:spPr>
        <a:xfrm>
          <a:off x="13514017" y="67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137490</xdr:rowOff>
    </xdr:from>
    <xdr:to>
      <xdr:col>18</xdr:col>
      <xdr:colOff>492125</xdr:colOff>
      <xdr:row>39</xdr:row>
      <xdr:rowOff>67640</xdr:rowOff>
    </xdr:to>
    <xdr:sp macro="" textlink="">
      <xdr:nvSpPr>
        <xdr:cNvPr id="529" name="円/楕円 528"/>
        <xdr:cNvSpPr/>
      </xdr:nvSpPr>
      <xdr:spPr>
        <a:xfrm>
          <a:off x="12763500" y="66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58767</xdr:rowOff>
    </xdr:from>
    <xdr:ext cx="469744" cy="259045"/>
    <xdr:sp macro="" textlink="">
      <xdr:nvSpPr>
        <xdr:cNvPr id="530" name="テキスト ボックス 529"/>
        <xdr:cNvSpPr txBox="1"/>
      </xdr:nvSpPr>
      <xdr:spPr>
        <a:xfrm>
          <a:off x="12579427" y="67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47444</xdr:rowOff>
    </xdr:from>
    <xdr:to>
      <xdr:col>23</xdr:col>
      <xdr:colOff>517525</xdr:colOff>
      <xdr:row>73</xdr:row>
      <xdr:rowOff>104953</xdr:rowOff>
    </xdr:to>
    <xdr:cxnSp macro="">
      <xdr:nvCxnSpPr>
        <xdr:cNvPr id="610" name="直線コネクタ 609"/>
        <xdr:cNvCxnSpPr/>
      </xdr:nvCxnSpPr>
      <xdr:spPr>
        <a:xfrm>
          <a:off x="15481300" y="12563294"/>
          <a:ext cx="8382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111500</xdr:rowOff>
    </xdr:from>
    <xdr:to>
      <xdr:col>22</xdr:col>
      <xdr:colOff>365125</xdr:colOff>
      <xdr:row>73</xdr:row>
      <xdr:rowOff>47444</xdr:rowOff>
    </xdr:to>
    <xdr:cxnSp macro="">
      <xdr:nvCxnSpPr>
        <xdr:cNvPr id="613" name="直線コネクタ 612"/>
        <xdr:cNvCxnSpPr/>
      </xdr:nvCxnSpPr>
      <xdr:spPr>
        <a:xfrm>
          <a:off x="14592300" y="12455900"/>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83497</xdr:rowOff>
    </xdr:from>
    <xdr:to>
      <xdr:col>21</xdr:col>
      <xdr:colOff>161925</xdr:colOff>
      <xdr:row>72</xdr:row>
      <xdr:rowOff>111500</xdr:rowOff>
    </xdr:to>
    <xdr:cxnSp macro="">
      <xdr:nvCxnSpPr>
        <xdr:cNvPr id="616" name="直線コネクタ 615"/>
        <xdr:cNvCxnSpPr/>
      </xdr:nvCxnSpPr>
      <xdr:spPr>
        <a:xfrm>
          <a:off x="13703300" y="12427897"/>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83497</xdr:rowOff>
    </xdr:from>
    <xdr:to>
      <xdr:col>19</xdr:col>
      <xdr:colOff>644525</xdr:colOff>
      <xdr:row>72</xdr:row>
      <xdr:rowOff>110603</xdr:rowOff>
    </xdr:to>
    <xdr:cxnSp macro="">
      <xdr:nvCxnSpPr>
        <xdr:cNvPr id="619" name="直線コネクタ 618"/>
        <xdr:cNvCxnSpPr/>
      </xdr:nvCxnSpPr>
      <xdr:spPr>
        <a:xfrm flipV="1">
          <a:off x="12814300" y="12427897"/>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54153</xdr:rowOff>
    </xdr:from>
    <xdr:to>
      <xdr:col>23</xdr:col>
      <xdr:colOff>568325</xdr:colOff>
      <xdr:row>73</xdr:row>
      <xdr:rowOff>155753</xdr:rowOff>
    </xdr:to>
    <xdr:sp macro="" textlink="">
      <xdr:nvSpPr>
        <xdr:cNvPr id="629" name="円/楕円 628"/>
        <xdr:cNvSpPr/>
      </xdr:nvSpPr>
      <xdr:spPr>
        <a:xfrm>
          <a:off x="16268700" y="125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77030</xdr:rowOff>
    </xdr:from>
    <xdr:ext cx="534377" cy="259045"/>
    <xdr:sp macro="" textlink="">
      <xdr:nvSpPr>
        <xdr:cNvPr id="630" name="公債費該当値テキスト"/>
        <xdr:cNvSpPr txBox="1"/>
      </xdr:nvSpPr>
      <xdr:spPr>
        <a:xfrm>
          <a:off x="16370300" y="124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168094</xdr:rowOff>
    </xdr:from>
    <xdr:to>
      <xdr:col>22</xdr:col>
      <xdr:colOff>415925</xdr:colOff>
      <xdr:row>73</xdr:row>
      <xdr:rowOff>98244</xdr:rowOff>
    </xdr:to>
    <xdr:sp macro="" textlink="">
      <xdr:nvSpPr>
        <xdr:cNvPr id="631" name="円/楕円 630"/>
        <xdr:cNvSpPr/>
      </xdr:nvSpPr>
      <xdr:spPr>
        <a:xfrm>
          <a:off x="15430500" y="125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114771</xdr:rowOff>
    </xdr:from>
    <xdr:ext cx="534377" cy="259045"/>
    <xdr:sp macro="" textlink="">
      <xdr:nvSpPr>
        <xdr:cNvPr id="632" name="テキスト ボックス 631"/>
        <xdr:cNvSpPr txBox="1"/>
      </xdr:nvSpPr>
      <xdr:spPr>
        <a:xfrm>
          <a:off x="15214111" y="12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60700</xdr:rowOff>
    </xdr:from>
    <xdr:to>
      <xdr:col>21</xdr:col>
      <xdr:colOff>212725</xdr:colOff>
      <xdr:row>72</xdr:row>
      <xdr:rowOff>162300</xdr:rowOff>
    </xdr:to>
    <xdr:sp macro="" textlink="">
      <xdr:nvSpPr>
        <xdr:cNvPr id="633" name="円/楕円 632"/>
        <xdr:cNvSpPr/>
      </xdr:nvSpPr>
      <xdr:spPr>
        <a:xfrm>
          <a:off x="14541500" y="12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7377</xdr:rowOff>
    </xdr:from>
    <xdr:ext cx="534377" cy="259045"/>
    <xdr:sp macro="" textlink="">
      <xdr:nvSpPr>
        <xdr:cNvPr id="634" name="テキスト ボックス 633"/>
        <xdr:cNvSpPr txBox="1"/>
      </xdr:nvSpPr>
      <xdr:spPr>
        <a:xfrm>
          <a:off x="14325111" y="121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32697</xdr:rowOff>
    </xdr:from>
    <xdr:to>
      <xdr:col>20</xdr:col>
      <xdr:colOff>9525</xdr:colOff>
      <xdr:row>72</xdr:row>
      <xdr:rowOff>134297</xdr:rowOff>
    </xdr:to>
    <xdr:sp macro="" textlink="">
      <xdr:nvSpPr>
        <xdr:cNvPr id="635" name="円/楕円 634"/>
        <xdr:cNvSpPr/>
      </xdr:nvSpPr>
      <xdr:spPr>
        <a:xfrm>
          <a:off x="13652500" y="123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150824</xdr:rowOff>
    </xdr:from>
    <xdr:ext cx="534377" cy="259045"/>
    <xdr:sp macro="" textlink="">
      <xdr:nvSpPr>
        <xdr:cNvPr id="636" name="テキスト ボックス 635"/>
        <xdr:cNvSpPr txBox="1"/>
      </xdr:nvSpPr>
      <xdr:spPr>
        <a:xfrm>
          <a:off x="13436111" y="121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59803</xdr:rowOff>
    </xdr:from>
    <xdr:to>
      <xdr:col>18</xdr:col>
      <xdr:colOff>492125</xdr:colOff>
      <xdr:row>72</xdr:row>
      <xdr:rowOff>161403</xdr:rowOff>
    </xdr:to>
    <xdr:sp macro="" textlink="">
      <xdr:nvSpPr>
        <xdr:cNvPr id="637" name="円/楕円 636"/>
        <xdr:cNvSpPr/>
      </xdr:nvSpPr>
      <xdr:spPr>
        <a:xfrm>
          <a:off x="12763500" y="124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6480</xdr:rowOff>
    </xdr:from>
    <xdr:ext cx="534377" cy="259045"/>
    <xdr:sp macro="" textlink="">
      <xdr:nvSpPr>
        <xdr:cNvPr id="638" name="テキスト ボックス 637"/>
        <xdr:cNvSpPr txBox="1"/>
      </xdr:nvSpPr>
      <xdr:spPr>
        <a:xfrm>
          <a:off x="12547111" y="121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65863</xdr:rowOff>
    </xdr:from>
    <xdr:to>
      <xdr:col>23</xdr:col>
      <xdr:colOff>517525</xdr:colOff>
      <xdr:row>98</xdr:row>
      <xdr:rowOff>88703</xdr:rowOff>
    </xdr:to>
    <xdr:cxnSp macro="">
      <xdr:nvCxnSpPr>
        <xdr:cNvPr id="667" name="直線コネクタ 666"/>
        <xdr:cNvCxnSpPr/>
      </xdr:nvCxnSpPr>
      <xdr:spPr>
        <a:xfrm flipV="1">
          <a:off x="15481300" y="16867963"/>
          <a:ext cx="8382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88703</xdr:rowOff>
    </xdr:from>
    <xdr:to>
      <xdr:col>22</xdr:col>
      <xdr:colOff>365125</xdr:colOff>
      <xdr:row>98</xdr:row>
      <xdr:rowOff>108020</xdr:rowOff>
    </xdr:to>
    <xdr:cxnSp macro="">
      <xdr:nvCxnSpPr>
        <xdr:cNvPr id="670" name="直線コネクタ 669"/>
        <xdr:cNvCxnSpPr/>
      </xdr:nvCxnSpPr>
      <xdr:spPr>
        <a:xfrm flipV="1">
          <a:off x="14592300" y="16890803"/>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106956</xdr:rowOff>
    </xdr:from>
    <xdr:to>
      <xdr:col>21</xdr:col>
      <xdr:colOff>161925</xdr:colOff>
      <xdr:row>98</xdr:row>
      <xdr:rowOff>108020</xdr:rowOff>
    </xdr:to>
    <xdr:cxnSp macro="">
      <xdr:nvCxnSpPr>
        <xdr:cNvPr id="673" name="直線コネクタ 672"/>
        <xdr:cNvCxnSpPr/>
      </xdr:nvCxnSpPr>
      <xdr:spPr>
        <a:xfrm>
          <a:off x="13703300" y="16909056"/>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20544</xdr:rowOff>
    </xdr:from>
    <xdr:ext cx="534377" cy="259045"/>
    <xdr:sp macro="" textlink="">
      <xdr:nvSpPr>
        <xdr:cNvPr id="675" name="テキスト ボックス 674"/>
        <xdr:cNvSpPr txBox="1"/>
      </xdr:nvSpPr>
      <xdr:spPr>
        <a:xfrm>
          <a:off x="14325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92577</xdr:rowOff>
    </xdr:from>
    <xdr:to>
      <xdr:col>19</xdr:col>
      <xdr:colOff>644525</xdr:colOff>
      <xdr:row>98</xdr:row>
      <xdr:rowOff>106956</xdr:rowOff>
    </xdr:to>
    <xdr:cxnSp macro="">
      <xdr:nvCxnSpPr>
        <xdr:cNvPr id="676" name="直線コネクタ 675"/>
        <xdr:cNvCxnSpPr/>
      </xdr:nvCxnSpPr>
      <xdr:spPr>
        <a:xfrm>
          <a:off x="12814300" y="16894677"/>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10775</xdr:rowOff>
    </xdr:from>
    <xdr:ext cx="534377" cy="259045"/>
    <xdr:sp macro="" textlink="">
      <xdr:nvSpPr>
        <xdr:cNvPr id="678" name="テキスト ボックス 677"/>
        <xdr:cNvSpPr txBox="1"/>
      </xdr:nvSpPr>
      <xdr:spPr>
        <a:xfrm>
          <a:off x="13436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155822</xdr:rowOff>
    </xdr:from>
    <xdr:ext cx="534377" cy="259045"/>
    <xdr:sp macro="" textlink="">
      <xdr:nvSpPr>
        <xdr:cNvPr id="680" name="テキスト ボックス 679"/>
        <xdr:cNvSpPr txBox="1"/>
      </xdr:nvSpPr>
      <xdr:spPr>
        <a:xfrm>
          <a:off x="12547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15063</xdr:rowOff>
    </xdr:from>
    <xdr:to>
      <xdr:col>23</xdr:col>
      <xdr:colOff>568325</xdr:colOff>
      <xdr:row>98</xdr:row>
      <xdr:rowOff>116663</xdr:rowOff>
    </xdr:to>
    <xdr:sp macro="" textlink="">
      <xdr:nvSpPr>
        <xdr:cNvPr id="686" name="円/楕円 685"/>
        <xdr:cNvSpPr/>
      </xdr:nvSpPr>
      <xdr:spPr>
        <a:xfrm>
          <a:off x="162687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37940</xdr:rowOff>
    </xdr:from>
    <xdr:ext cx="534377" cy="259045"/>
    <xdr:sp macro="" textlink="">
      <xdr:nvSpPr>
        <xdr:cNvPr id="687" name="積立金該当値テキスト"/>
        <xdr:cNvSpPr txBox="1"/>
      </xdr:nvSpPr>
      <xdr:spPr>
        <a:xfrm>
          <a:off x="16370300" y="166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37903</xdr:rowOff>
    </xdr:from>
    <xdr:to>
      <xdr:col>22</xdr:col>
      <xdr:colOff>415925</xdr:colOff>
      <xdr:row>98</xdr:row>
      <xdr:rowOff>139503</xdr:rowOff>
    </xdr:to>
    <xdr:sp macro="" textlink="">
      <xdr:nvSpPr>
        <xdr:cNvPr id="688" name="円/楕円 687"/>
        <xdr:cNvSpPr/>
      </xdr:nvSpPr>
      <xdr:spPr>
        <a:xfrm>
          <a:off x="15430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156030</xdr:rowOff>
    </xdr:from>
    <xdr:ext cx="534377" cy="259045"/>
    <xdr:sp macro="" textlink="">
      <xdr:nvSpPr>
        <xdr:cNvPr id="689" name="テキスト ボックス 688"/>
        <xdr:cNvSpPr txBox="1"/>
      </xdr:nvSpPr>
      <xdr:spPr>
        <a:xfrm>
          <a:off x="15214111" y="166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57220</xdr:rowOff>
    </xdr:from>
    <xdr:to>
      <xdr:col>21</xdr:col>
      <xdr:colOff>212725</xdr:colOff>
      <xdr:row>98</xdr:row>
      <xdr:rowOff>158820</xdr:rowOff>
    </xdr:to>
    <xdr:sp macro="" textlink="">
      <xdr:nvSpPr>
        <xdr:cNvPr id="690" name="円/楕円 689"/>
        <xdr:cNvSpPr/>
      </xdr:nvSpPr>
      <xdr:spPr>
        <a:xfrm>
          <a:off x="14541500" y="168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3897</xdr:rowOff>
    </xdr:from>
    <xdr:ext cx="534377" cy="259045"/>
    <xdr:sp macro="" textlink="">
      <xdr:nvSpPr>
        <xdr:cNvPr id="691" name="テキスト ボックス 690"/>
        <xdr:cNvSpPr txBox="1"/>
      </xdr:nvSpPr>
      <xdr:spPr>
        <a:xfrm>
          <a:off x="14325111" y="1663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56156</xdr:rowOff>
    </xdr:from>
    <xdr:to>
      <xdr:col>20</xdr:col>
      <xdr:colOff>9525</xdr:colOff>
      <xdr:row>98</xdr:row>
      <xdr:rowOff>157756</xdr:rowOff>
    </xdr:to>
    <xdr:sp macro="" textlink="">
      <xdr:nvSpPr>
        <xdr:cNvPr id="692" name="円/楕円 691"/>
        <xdr:cNvSpPr/>
      </xdr:nvSpPr>
      <xdr:spPr>
        <a:xfrm>
          <a:off x="13652500" y="168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2833</xdr:rowOff>
    </xdr:from>
    <xdr:ext cx="534377" cy="259045"/>
    <xdr:sp macro="" textlink="">
      <xdr:nvSpPr>
        <xdr:cNvPr id="693" name="テキスト ボックス 692"/>
        <xdr:cNvSpPr txBox="1"/>
      </xdr:nvSpPr>
      <xdr:spPr>
        <a:xfrm>
          <a:off x="13436111" y="166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41777</xdr:rowOff>
    </xdr:from>
    <xdr:to>
      <xdr:col>18</xdr:col>
      <xdr:colOff>492125</xdr:colOff>
      <xdr:row>98</xdr:row>
      <xdr:rowOff>143377</xdr:rowOff>
    </xdr:to>
    <xdr:sp macro="" textlink="">
      <xdr:nvSpPr>
        <xdr:cNvPr id="694" name="円/楕円 693"/>
        <xdr:cNvSpPr/>
      </xdr:nvSpPr>
      <xdr:spPr>
        <a:xfrm>
          <a:off x="12763500" y="168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159904</xdr:rowOff>
    </xdr:from>
    <xdr:ext cx="534377" cy="259045"/>
    <xdr:sp macro="" textlink="">
      <xdr:nvSpPr>
        <xdr:cNvPr id="695" name="テキスト ボックス 694"/>
        <xdr:cNvSpPr txBox="1"/>
      </xdr:nvSpPr>
      <xdr:spPr>
        <a:xfrm>
          <a:off x="12547111" y="166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93359</xdr:rowOff>
    </xdr:from>
    <xdr:to>
      <xdr:col>32</xdr:col>
      <xdr:colOff>187325</xdr:colOff>
      <xdr:row>39</xdr:row>
      <xdr:rowOff>98878</xdr:rowOff>
    </xdr:to>
    <xdr:cxnSp macro="">
      <xdr:nvCxnSpPr>
        <xdr:cNvPr id="726" name="直線コネクタ 725"/>
        <xdr:cNvCxnSpPr/>
      </xdr:nvCxnSpPr>
      <xdr:spPr>
        <a:xfrm flipV="1">
          <a:off x="21323300" y="6779909"/>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51167</xdr:rowOff>
    </xdr:from>
    <xdr:to>
      <xdr:col>28</xdr:col>
      <xdr:colOff>314325</xdr:colOff>
      <xdr:row>39</xdr:row>
      <xdr:rowOff>98878</xdr:rowOff>
    </xdr:to>
    <xdr:cxnSp macro="">
      <xdr:nvCxnSpPr>
        <xdr:cNvPr id="735" name="直線コネクタ 734"/>
        <xdr:cNvCxnSpPr/>
      </xdr:nvCxnSpPr>
      <xdr:spPr>
        <a:xfrm>
          <a:off x="18656300" y="6737717"/>
          <a:ext cx="8890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42559</xdr:rowOff>
    </xdr:from>
    <xdr:to>
      <xdr:col>32</xdr:col>
      <xdr:colOff>238125</xdr:colOff>
      <xdr:row>39</xdr:row>
      <xdr:rowOff>144159</xdr:rowOff>
    </xdr:to>
    <xdr:sp macro="" textlink="">
      <xdr:nvSpPr>
        <xdr:cNvPr id="745" name="円/楕円 744"/>
        <xdr:cNvSpPr/>
      </xdr:nvSpPr>
      <xdr:spPr>
        <a:xfrm>
          <a:off x="221107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367</xdr:rowOff>
    </xdr:from>
    <xdr:to>
      <xdr:col>27</xdr:col>
      <xdr:colOff>161925</xdr:colOff>
      <xdr:row>39</xdr:row>
      <xdr:rowOff>101967</xdr:rowOff>
    </xdr:to>
    <xdr:sp macro="" textlink="">
      <xdr:nvSpPr>
        <xdr:cNvPr id="753" name="円/楕円 752"/>
        <xdr:cNvSpPr/>
      </xdr:nvSpPr>
      <xdr:spPr>
        <a:xfrm>
          <a:off x="18605500" y="66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93094</xdr:rowOff>
    </xdr:from>
    <xdr:ext cx="469744" cy="259045"/>
    <xdr:sp macro="" textlink="">
      <xdr:nvSpPr>
        <xdr:cNvPr id="754" name="テキスト ボックス 753"/>
        <xdr:cNvSpPr txBox="1"/>
      </xdr:nvSpPr>
      <xdr:spPr>
        <a:xfrm>
          <a:off x="18421427" y="677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35458</xdr:rowOff>
    </xdr:from>
    <xdr:to>
      <xdr:col>32</xdr:col>
      <xdr:colOff>187325</xdr:colOff>
      <xdr:row>56</xdr:row>
      <xdr:rowOff>89277</xdr:rowOff>
    </xdr:to>
    <xdr:cxnSp macro="">
      <xdr:nvCxnSpPr>
        <xdr:cNvPr id="785" name="直線コネクタ 784"/>
        <xdr:cNvCxnSpPr/>
      </xdr:nvCxnSpPr>
      <xdr:spPr>
        <a:xfrm>
          <a:off x="21323300" y="9636658"/>
          <a:ext cx="8382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35458</xdr:rowOff>
    </xdr:from>
    <xdr:to>
      <xdr:col>31</xdr:col>
      <xdr:colOff>34925</xdr:colOff>
      <xdr:row>56</xdr:row>
      <xdr:rowOff>41794</xdr:rowOff>
    </xdr:to>
    <xdr:cxnSp macro="">
      <xdr:nvCxnSpPr>
        <xdr:cNvPr id="788" name="直線コネクタ 787"/>
        <xdr:cNvCxnSpPr/>
      </xdr:nvCxnSpPr>
      <xdr:spPr>
        <a:xfrm flipV="1">
          <a:off x="20434300" y="963665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10965</xdr:rowOff>
    </xdr:from>
    <xdr:to>
      <xdr:col>29</xdr:col>
      <xdr:colOff>517525</xdr:colOff>
      <xdr:row>56</xdr:row>
      <xdr:rowOff>41794</xdr:rowOff>
    </xdr:to>
    <xdr:cxnSp macro="">
      <xdr:nvCxnSpPr>
        <xdr:cNvPr id="791" name="直線コネクタ 790"/>
        <xdr:cNvCxnSpPr/>
      </xdr:nvCxnSpPr>
      <xdr:spPr>
        <a:xfrm>
          <a:off x="19545300" y="9097815"/>
          <a:ext cx="889000" cy="54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6590</xdr:rowOff>
    </xdr:from>
    <xdr:to>
      <xdr:col>28</xdr:col>
      <xdr:colOff>314325</xdr:colOff>
      <xdr:row>53</xdr:row>
      <xdr:rowOff>10965</xdr:rowOff>
    </xdr:to>
    <xdr:cxnSp macro="">
      <xdr:nvCxnSpPr>
        <xdr:cNvPr id="794" name="直線コネクタ 793"/>
        <xdr:cNvCxnSpPr/>
      </xdr:nvCxnSpPr>
      <xdr:spPr>
        <a:xfrm>
          <a:off x="18656300" y="9093440"/>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6" name="テキスト ボックス 795"/>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8" name="テキスト ボックス 797"/>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38477</xdr:rowOff>
    </xdr:from>
    <xdr:to>
      <xdr:col>32</xdr:col>
      <xdr:colOff>238125</xdr:colOff>
      <xdr:row>56</xdr:row>
      <xdr:rowOff>140077</xdr:rowOff>
    </xdr:to>
    <xdr:sp macro="" textlink="">
      <xdr:nvSpPr>
        <xdr:cNvPr id="804" name="円/楕円 803"/>
        <xdr:cNvSpPr/>
      </xdr:nvSpPr>
      <xdr:spPr>
        <a:xfrm>
          <a:off x="22110700" y="96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61354</xdr:rowOff>
    </xdr:from>
    <xdr:ext cx="534377" cy="259045"/>
    <xdr:sp macro="" textlink="">
      <xdr:nvSpPr>
        <xdr:cNvPr id="805" name="貸付金該当値テキスト"/>
        <xdr:cNvSpPr txBox="1"/>
      </xdr:nvSpPr>
      <xdr:spPr>
        <a:xfrm>
          <a:off x="22212300" y="94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156108</xdr:rowOff>
    </xdr:from>
    <xdr:to>
      <xdr:col>31</xdr:col>
      <xdr:colOff>85725</xdr:colOff>
      <xdr:row>56</xdr:row>
      <xdr:rowOff>86258</xdr:rowOff>
    </xdr:to>
    <xdr:sp macro="" textlink="">
      <xdr:nvSpPr>
        <xdr:cNvPr id="806" name="円/楕円 805"/>
        <xdr:cNvSpPr/>
      </xdr:nvSpPr>
      <xdr:spPr>
        <a:xfrm>
          <a:off x="21272500" y="95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102785</xdr:rowOff>
    </xdr:from>
    <xdr:ext cx="534377" cy="259045"/>
    <xdr:sp macro="" textlink="">
      <xdr:nvSpPr>
        <xdr:cNvPr id="807" name="テキスト ボックス 806"/>
        <xdr:cNvSpPr txBox="1"/>
      </xdr:nvSpPr>
      <xdr:spPr>
        <a:xfrm>
          <a:off x="21056111" y="93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162444</xdr:rowOff>
    </xdr:from>
    <xdr:to>
      <xdr:col>29</xdr:col>
      <xdr:colOff>568325</xdr:colOff>
      <xdr:row>56</xdr:row>
      <xdr:rowOff>92594</xdr:rowOff>
    </xdr:to>
    <xdr:sp macro="" textlink="">
      <xdr:nvSpPr>
        <xdr:cNvPr id="808" name="円/楕円 807"/>
        <xdr:cNvSpPr/>
      </xdr:nvSpPr>
      <xdr:spPr>
        <a:xfrm>
          <a:off x="20383500" y="95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109121</xdr:rowOff>
    </xdr:from>
    <xdr:ext cx="534377" cy="259045"/>
    <xdr:sp macro="" textlink="">
      <xdr:nvSpPr>
        <xdr:cNvPr id="809" name="テキスト ボックス 808"/>
        <xdr:cNvSpPr txBox="1"/>
      </xdr:nvSpPr>
      <xdr:spPr>
        <a:xfrm>
          <a:off x="20167111" y="93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131615</xdr:rowOff>
    </xdr:from>
    <xdr:to>
      <xdr:col>28</xdr:col>
      <xdr:colOff>365125</xdr:colOff>
      <xdr:row>53</xdr:row>
      <xdr:rowOff>61765</xdr:rowOff>
    </xdr:to>
    <xdr:sp macro="" textlink="">
      <xdr:nvSpPr>
        <xdr:cNvPr id="810" name="円/楕円 809"/>
        <xdr:cNvSpPr/>
      </xdr:nvSpPr>
      <xdr:spPr>
        <a:xfrm>
          <a:off x="19494500" y="90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78292</xdr:rowOff>
    </xdr:from>
    <xdr:ext cx="534377" cy="259045"/>
    <xdr:sp macro="" textlink="">
      <xdr:nvSpPr>
        <xdr:cNvPr id="811" name="テキスト ボックス 810"/>
        <xdr:cNvSpPr txBox="1"/>
      </xdr:nvSpPr>
      <xdr:spPr>
        <a:xfrm>
          <a:off x="19278111" y="88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127240</xdr:rowOff>
    </xdr:from>
    <xdr:to>
      <xdr:col>27</xdr:col>
      <xdr:colOff>161925</xdr:colOff>
      <xdr:row>53</xdr:row>
      <xdr:rowOff>57390</xdr:rowOff>
    </xdr:to>
    <xdr:sp macro="" textlink="">
      <xdr:nvSpPr>
        <xdr:cNvPr id="812" name="円/楕円 811"/>
        <xdr:cNvSpPr/>
      </xdr:nvSpPr>
      <xdr:spPr>
        <a:xfrm>
          <a:off x="18605500" y="90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73917</xdr:rowOff>
    </xdr:from>
    <xdr:ext cx="534377" cy="259045"/>
    <xdr:sp macro="" textlink="">
      <xdr:nvSpPr>
        <xdr:cNvPr id="813" name="テキスト ボックス 812"/>
        <xdr:cNvSpPr txBox="1"/>
      </xdr:nvSpPr>
      <xdr:spPr>
        <a:xfrm>
          <a:off x="18389111" y="88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82550</xdr:rowOff>
    </xdr:from>
    <xdr:to>
      <xdr:col>32</xdr:col>
      <xdr:colOff>187325</xdr:colOff>
      <xdr:row>73</xdr:row>
      <xdr:rowOff>107868</xdr:rowOff>
    </xdr:to>
    <xdr:cxnSp macro="">
      <xdr:nvCxnSpPr>
        <xdr:cNvPr id="843" name="直線コネクタ 842"/>
        <xdr:cNvCxnSpPr/>
      </xdr:nvCxnSpPr>
      <xdr:spPr>
        <a:xfrm flipV="1">
          <a:off x="21323300" y="12598400"/>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107868</xdr:rowOff>
    </xdr:from>
    <xdr:to>
      <xdr:col>31</xdr:col>
      <xdr:colOff>34925</xdr:colOff>
      <xdr:row>74</xdr:row>
      <xdr:rowOff>16808</xdr:rowOff>
    </xdr:to>
    <xdr:cxnSp macro="">
      <xdr:nvCxnSpPr>
        <xdr:cNvPr id="846" name="直線コネクタ 845"/>
        <xdr:cNvCxnSpPr/>
      </xdr:nvCxnSpPr>
      <xdr:spPr>
        <a:xfrm flipV="1">
          <a:off x="20434300" y="12623718"/>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16808</xdr:rowOff>
    </xdr:from>
    <xdr:to>
      <xdr:col>29</xdr:col>
      <xdr:colOff>517525</xdr:colOff>
      <xdr:row>74</xdr:row>
      <xdr:rowOff>69158</xdr:rowOff>
    </xdr:to>
    <xdr:cxnSp macro="">
      <xdr:nvCxnSpPr>
        <xdr:cNvPr id="849" name="直線コネクタ 848"/>
        <xdr:cNvCxnSpPr/>
      </xdr:nvCxnSpPr>
      <xdr:spPr>
        <a:xfrm flipV="1">
          <a:off x="19545300" y="1270410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125317</xdr:rowOff>
    </xdr:from>
    <xdr:to>
      <xdr:col>28</xdr:col>
      <xdr:colOff>314325</xdr:colOff>
      <xdr:row>74</xdr:row>
      <xdr:rowOff>69158</xdr:rowOff>
    </xdr:to>
    <xdr:cxnSp macro="">
      <xdr:nvCxnSpPr>
        <xdr:cNvPr id="852" name="直線コネクタ 851"/>
        <xdr:cNvCxnSpPr/>
      </xdr:nvCxnSpPr>
      <xdr:spPr>
        <a:xfrm>
          <a:off x="18656300" y="12641167"/>
          <a:ext cx="889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31750</xdr:rowOff>
    </xdr:from>
    <xdr:to>
      <xdr:col>32</xdr:col>
      <xdr:colOff>238125</xdr:colOff>
      <xdr:row>73</xdr:row>
      <xdr:rowOff>133350</xdr:rowOff>
    </xdr:to>
    <xdr:sp macro="" textlink="">
      <xdr:nvSpPr>
        <xdr:cNvPr id="862" name="円/楕円 861"/>
        <xdr:cNvSpPr/>
      </xdr:nvSpPr>
      <xdr:spPr>
        <a:xfrm>
          <a:off x="221107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54627</xdr:rowOff>
    </xdr:from>
    <xdr:ext cx="534377" cy="259045"/>
    <xdr:sp macro="" textlink="">
      <xdr:nvSpPr>
        <xdr:cNvPr id="863" name="繰出金該当値テキスト"/>
        <xdr:cNvSpPr txBox="1"/>
      </xdr:nvSpPr>
      <xdr:spPr>
        <a:xfrm>
          <a:off x="22212300" y="123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57068</xdr:rowOff>
    </xdr:from>
    <xdr:to>
      <xdr:col>31</xdr:col>
      <xdr:colOff>85725</xdr:colOff>
      <xdr:row>73</xdr:row>
      <xdr:rowOff>158668</xdr:rowOff>
    </xdr:to>
    <xdr:sp macro="" textlink="">
      <xdr:nvSpPr>
        <xdr:cNvPr id="864" name="円/楕円 863"/>
        <xdr:cNvSpPr/>
      </xdr:nvSpPr>
      <xdr:spPr>
        <a:xfrm>
          <a:off x="21272500" y="12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3745</xdr:rowOff>
    </xdr:from>
    <xdr:ext cx="534377" cy="259045"/>
    <xdr:sp macro="" textlink="">
      <xdr:nvSpPr>
        <xdr:cNvPr id="865" name="テキスト ボックス 864"/>
        <xdr:cNvSpPr txBox="1"/>
      </xdr:nvSpPr>
      <xdr:spPr>
        <a:xfrm>
          <a:off x="21056111" y="123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137458</xdr:rowOff>
    </xdr:from>
    <xdr:to>
      <xdr:col>29</xdr:col>
      <xdr:colOff>568325</xdr:colOff>
      <xdr:row>74</xdr:row>
      <xdr:rowOff>67608</xdr:rowOff>
    </xdr:to>
    <xdr:sp macro="" textlink="">
      <xdr:nvSpPr>
        <xdr:cNvPr id="866" name="円/楕円 865"/>
        <xdr:cNvSpPr/>
      </xdr:nvSpPr>
      <xdr:spPr>
        <a:xfrm>
          <a:off x="20383500" y="126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84135</xdr:rowOff>
    </xdr:from>
    <xdr:ext cx="534377" cy="259045"/>
    <xdr:sp macro="" textlink="">
      <xdr:nvSpPr>
        <xdr:cNvPr id="867" name="テキスト ボックス 866"/>
        <xdr:cNvSpPr txBox="1"/>
      </xdr:nvSpPr>
      <xdr:spPr>
        <a:xfrm>
          <a:off x="20167111" y="124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18358</xdr:rowOff>
    </xdr:from>
    <xdr:to>
      <xdr:col>28</xdr:col>
      <xdr:colOff>365125</xdr:colOff>
      <xdr:row>74</xdr:row>
      <xdr:rowOff>119958</xdr:rowOff>
    </xdr:to>
    <xdr:sp macro="" textlink="">
      <xdr:nvSpPr>
        <xdr:cNvPr id="868" name="円/楕円 867"/>
        <xdr:cNvSpPr/>
      </xdr:nvSpPr>
      <xdr:spPr>
        <a:xfrm>
          <a:off x="19494500" y="127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136485</xdr:rowOff>
    </xdr:from>
    <xdr:ext cx="534377" cy="259045"/>
    <xdr:sp macro="" textlink="">
      <xdr:nvSpPr>
        <xdr:cNvPr id="869" name="テキスト ボックス 868"/>
        <xdr:cNvSpPr txBox="1"/>
      </xdr:nvSpPr>
      <xdr:spPr>
        <a:xfrm>
          <a:off x="19278111" y="124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74517</xdr:rowOff>
    </xdr:from>
    <xdr:to>
      <xdr:col>27</xdr:col>
      <xdr:colOff>161925</xdr:colOff>
      <xdr:row>74</xdr:row>
      <xdr:rowOff>4667</xdr:rowOff>
    </xdr:to>
    <xdr:sp macro="" textlink="">
      <xdr:nvSpPr>
        <xdr:cNvPr id="870" name="円/楕円 869"/>
        <xdr:cNvSpPr/>
      </xdr:nvSpPr>
      <xdr:spPr>
        <a:xfrm>
          <a:off x="18605500" y="125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21194</xdr:rowOff>
    </xdr:from>
    <xdr:ext cx="534377" cy="259045"/>
    <xdr:sp macro="" textlink="">
      <xdr:nvSpPr>
        <xdr:cNvPr id="871" name="テキスト ボックス 870"/>
        <xdr:cNvSpPr txBox="1"/>
      </xdr:nvSpPr>
      <xdr:spPr>
        <a:xfrm>
          <a:off x="18389111" y="123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本市は合併以前に社会資本整備（道路・学校・下水道等）に積極的に取り組んできたため、公債費・繰出金の比率が類似団体と比較して上回っている。</a:t>
          </a:r>
          <a:endParaRPr kumimoji="1" lang="en-US" altLang="ja-JP" sz="1300">
            <a:latin typeface="ＭＳ Ｐゴシック"/>
          </a:endParaRPr>
        </a:p>
        <a:p>
          <a:r>
            <a:rPr kumimoji="1" lang="ja-JP" altLang="en-US" sz="1300">
              <a:latin typeface="ＭＳ Ｐゴシック"/>
            </a:rPr>
            <a:t>　住民一人当たりの支出額のうち、分母となる人口は</a:t>
          </a:r>
          <a:r>
            <a:rPr kumimoji="1" lang="en-US" altLang="ja-JP" sz="1300">
              <a:latin typeface="ＭＳ Ｐゴシック"/>
            </a:rPr>
            <a:t>701</a:t>
          </a:r>
          <a:r>
            <a:rPr kumimoji="1" lang="ja-JP" altLang="en-US" sz="1300">
              <a:latin typeface="ＭＳ Ｐゴシック"/>
            </a:rPr>
            <a:t>人減少し、</a:t>
          </a:r>
          <a:r>
            <a:rPr kumimoji="1" lang="en-US" altLang="ja-JP" sz="1300">
              <a:latin typeface="ＭＳ Ｐゴシック"/>
            </a:rPr>
            <a:t>50,264</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分子となる各費目の増減のうち、主なものは下記のとおりである。</a:t>
          </a:r>
          <a:endParaRPr kumimoji="1" lang="en-US" altLang="ja-JP" sz="1300">
            <a:latin typeface="ＭＳ Ｐゴシック"/>
          </a:endParaRPr>
        </a:p>
        <a:p>
          <a:r>
            <a:rPr kumimoji="1" lang="ja-JP" altLang="en-US" sz="1300">
              <a:latin typeface="ＭＳ Ｐゴシック"/>
            </a:rPr>
            <a:t>　補助費等について、プレミアム商品券換金や大川広域行政組合の消防庁舎建設事業に係る負担金で約</a:t>
          </a:r>
          <a:r>
            <a:rPr kumimoji="1" lang="en-US" altLang="ja-JP" sz="1300">
              <a:latin typeface="ＭＳ Ｐゴシック"/>
            </a:rPr>
            <a:t>8</a:t>
          </a:r>
          <a:r>
            <a:rPr kumimoji="1" lang="ja-JP" altLang="en-US" sz="1300">
              <a:latin typeface="ＭＳ Ｐゴシック"/>
            </a:rPr>
            <a:t>億円の減となっている。</a:t>
          </a:r>
          <a:endParaRPr kumimoji="1" lang="en-US" altLang="ja-JP" sz="1300">
            <a:latin typeface="ＭＳ Ｐゴシック"/>
          </a:endParaRPr>
        </a:p>
        <a:p>
          <a:r>
            <a:rPr kumimoji="1" lang="ja-JP" altLang="en-US" sz="1300">
              <a:latin typeface="ＭＳ Ｐゴシック"/>
            </a:rPr>
            <a:t>　公債費について、地方債新規借入の抑制によって約</a:t>
          </a:r>
          <a:r>
            <a:rPr kumimoji="1" lang="en-US" altLang="ja-JP" sz="1300">
              <a:latin typeface="ＭＳ Ｐゴシック"/>
            </a:rPr>
            <a:t>2</a:t>
          </a:r>
          <a:r>
            <a:rPr kumimoji="1" lang="ja-JP" altLang="en-US" sz="1300">
              <a:latin typeface="ＭＳ Ｐゴシック"/>
            </a:rPr>
            <a:t>億円の減となっている。</a:t>
          </a:r>
          <a:endParaRPr kumimoji="1" lang="en-US" altLang="ja-JP" sz="1300">
            <a:latin typeface="ＭＳ Ｐゴシック"/>
          </a:endParaRPr>
        </a:p>
        <a:p>
          <a:r>
            <a:rPr kumimoji="1" lang="ja-JP" altLang="en-US" sz="1300">
              <a:latin typeface="ＭＳ Ｐゴシック"/>
            </a:rPr>
            <a:t>　扶助費について、臨時福祉給付金事業で一時的に約</a:t>
          </a:r>
          <a:r>
            <a:rPr kumimoji="1" lang="en-US" altLang="ja-JP" sz="1300">
              <a:latin typeface="ＭＳ Ｐゴシック"/>
            </a:rPr>
            <a:t>2</a:t>
          </a:r>
          <a:r>
            <a:rPr kumimoji="1" lang="ja-JP" altLang="en-US" sz="1300">
              <a:latin typeface="ＭＳ Ｐゴシック"/>
            </a:rPr>
            <a:t>億円の増となっている。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香川県さぬき市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50,264
49,867
158.63
25,313,543
24,571,544
693,723
15,565,471
23,789,320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107043</xdr:rowOff>
    </xdr:from>
    <xdr:to>
      <xdr:col>6</xdr:col>
      <xdr:colOff>511175</xdr:colOff>
      <xdr:row>37</xdr:row>
      <xdr:rowOff>10541</xdr:rowOff>
    </xdr:to>
    <xdr:cxnSp macro="">
      <xdr:nvCxnSpPr>
        <xdr:cNvPr id="63" name="直線コネクタ 62"/>
        <xdr:cNvCxnSpPr/>
      </xdr:nvCxnSpPr>
      <xdr:spPr>
        <a:xfrm>
          <a:off x="3797300" y="6279243"/>
          <a:ext cx="8382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107043</xdr:rowOff>
    </xdr:from>
    <xdr:to>
      <xdr:col>5</xdr:col>
      <xdr:colOff>358775</xdr:colOff>
      <xdr:row>36</xdr:row>
      <xdr:rowOff>155539</xdr:rowOff>
    </xdr:to>
    <xdr:cxnSp macro="">
      <xdr:nvCxnSpPr>
        <xdr:cNvPr id="66" name="直線コネクタ 65"/>
        <xdr:cNvCxnSpPr/>
      </xdr:nvCxnSpPr>
      <xdr:spPr>
        <a:xfrm flipV="1">
          <a:off x="2908300" y="6279243"/>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155539</xdr:rowOff>
    </xdr:from>
    <xdr:to>
      <xdr:col>4</xdr:col>
      <xdr:colOff>155575</xdr:colOff>
      <xdr:row>37</xdr:row>
      <xdr:rowOff>22951</xdr:rowOff>
    </xdr:to>
    <xdr:cxnSp macro="">
      <xdr:nvCxnSpPr>
        <xdr:cNvPr id="69" name="直線コネクタ 68"/>
        <xdr:cNvCxnSpPr/>
      </xdr:nvCxnSpPr>
      <xdr:spPr>
        <a:xfrm flipV="1">
          <a:off x="2019300" y="632773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19195</xdr:rowOff>
    </xdr:from>
    <xdr:to>
      <xdr:col>2</xdr:col>
      <xdr:colOff>638175</xdr:colOff>
      <xdr:row>37</xdr:row>
      <xdr:rowOff>22951</xdr:rowOff>
    </xdr:to>
    <xdr:cxnSp macro="">
      <xdr:nvCxnSpPr>
        <xdr:cNvPr id="72" name="直線コネクタ 71"/>
        <xdr:cNvCxnSpPr/>
      </xdr:nvCxnSpPr>
      <xdr:spPr>
        <a:xfrm>
          <a:off x="1130300" y="6362845"/>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131191</xdr:rowOff>
    </xdr:from>
    <xdr:to>
      <xdr:col>6</xdr:col>
      <xdr:colOff>561975</xdr:colOff>
      <xdr:row>37</xdr:row>
      <xdr:rowOff>61341</xdr:rowOff>
    </xdr:to>
    <xdr:sp macro="" textlink="">
      <xdr:nvSpPr>
        <xdr:cNvPr id="82" name="円/楕円 81"/>
        <xdr:cNvSpPr/>
      </xdr:nvSpPr>
      <xdr:spPr>
        <a:xfrm>
          <a:off x="45847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154068</xdr:rowOff>
    </xdr:from>
    <xdr:ext cx="469744" cy="259045"/>
    <xdr:sp macro="" textlink="">
      <xdr:nvSpPr>
        <xdr:cNvPr id="83" name="議会費該当値テキスト"/>
        <xdr:cNvSpPr txBox="1"/>
      </xdr:nvSpPr>
      <xdr:spPr>
        <a:xfrm>
          <a:off x="4686300"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56243</xdr:rowOff>
    </xdr:from>
    <xdr:to>
      <xdr:col>5</xdr:col>
      <xdr:colOff>409575</xdr:colOff>
      <xdr:row>36</xdr:row>
      <xdr:rowOff>157843</xdr:rowOff>
    </xdr:to>
    <xdr:sp macro="" textlink="">
      <xdr:nvSpPr>
        <xdr:cNvPr id="84" name="円/楕円 83"/>
        <xdr:cNvSpPr/>
      </xdr:nvSpPr>
      <xdr:spPr>
        <a:xfrm>
          <a:off x="374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2920</xdr:rowOff>
    </xdr:from>
    <xdr:ext cx="469744" cy="259045"/>
    <xdr:sp macro="" textlink="">
      <xdr:nvSpPr>
        <xdr:cNvPr id="85" name="テキスト ボックス 84"/>
        <xdr:cNvSpPr txBox="1"/>
      </xdr:nvSpPr>
      <xdr:spPr>
        <a:xfrm>
          <a:off x="3562427" y="600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104739</xdr:rowOff>
    </xdr:from>
    <xdr:to>
      <xdr:col>4</xdr:col>
      <xdr:colOff>206375</xdr:colOff>
      <xdr:row>37</xdr:row>
      <xdr:rowOff>34889</xdr:rowOff>
    </xdr:to>
    <xdr:sp macro="" textlink="">
      <xdr:nvSpPr>
        <xdr:cNvPr id="86" name="円/楕円 85"/>
        <xdr:cNvSpPr/>
      </xdr:nvSpPr>
      <xdr:spPr>
        <a:xfrm>
          <a:off x="2857500" y="62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51416</xdr:rowOff>
    </xdr:from>
    <xdr:ext cx="469744" cy="259045"/>
    <xdr:sp macro="" textlink="">
      <xdr:nvSpPr>
        <xdr:cNvPr id="87" name="テキスト ボックス 86"/>
        <xdr:cNvSpPr txBox="1"/>
      </xdr:nvSpPr>
      <xdr:spPr>
        <a:xfrm>
          <a:off x="2673427" y="60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143601</xdr:rowOff>
    </xdr:from>
    <xdr:to>
      <xdr:col>3</xdr:col>
      <xdr:colOff>3175</xdr:colOff>
      <xdr:row>37</xdr:row>
      <xdr:rowOff>73751</xdr:rowOff>
    </xdr:to>
    <xdr:sp macro="" textlink="">
      <xdr:nvSpPr>
        <xdr:cNvPr id="88" name="円/楕円 87"/>
        <xdr:cNvSpPr/>
      </xdr:nvSpPr>
      <xdr:spPr>
        <a:xfrm>
          <a:off x="1968500" y="631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90278</xdr:rowOff>
    </xdr:from>
    <xdr:ext cx="469744" cy="259045"/>
    <xdr:sp macro="" textlink="">
      <xdr:nvSpPr>
        <xdr:cNvPr id="89" name="テキスト ボックス 88"/>
        <xdr:cNvSpPr txBox="1"/>
      </xdr:nvSpPr>
      <xdr:spPr>
        <a:xfrm>
          <a:off x="1784427" y="609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139845</xdr:rowOff>
    </xdr:from>
    <xdr:to>
      <xdr:col>1</xdr:col>
      <xdr:colOff>485775</xdr:colOff>
      <xdr:row>37</xdr:row>
      <xdr:rowOff>69995</xdr:rowOff>
    </xdr:to>
    <xdr:sp macro="" textlink="">
      <xdr:nvSpPr>
        <xdr:cNvPr id="90" name="円/楕円 89"/>
        <xdr:cNvSpPr/>
      </xdr:nvSpPr>
      <xdr:spPr>
        <a:xfrm>
          <a:off x="1079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86522</xdr:rowOff>
    </xdr:from>
    <xdr:ext cx="469744" cy="259045"/>
    <xdr:sp macro="" textlink="">
      <xdr:nvSpPr>
        <xdr:cNvPr id="91" name="テキスト ボックス 90"/>
        <xdr:cNvSpPr txBox="1"/>
      </xdr:nvSpPr>
      <xdr:spPr>
        <a:xfrm>
          <a:off x="895427" y="6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41026</xdr:rowOff>
    </xdr:from>
    <xdr:to>
      <xdr:col>6</xdr:col>
      <xdr:colOff>511175</xdr:colOff>
      <xdr:row>58</xdr:row>
      <xdr:rowOff>45866</xdr:rowOff>
    </xdr:to>
    <xdr:cxnSp macro="">
      <xdr:nvCxnSpPr>
        <xdr:cNvPr id="122" name="直線コネクタ 121"/>
        <xdr:cNvCxnSpPr/>
      </xdr:nvCxnSpPr>
      <xdr:spPr>
        <a:xfrm flipV="1">
          <a:off x="3797300" y="9985126"/>
          <a:ext cx="8382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45866</xdr:rowOff>
    </xdr:from>
    <xdr:to>
      <xdr:col>5</xdr:col>
      <xdr:colOff>358775</xdr:colOff>
      <xdr:row>58</xdr:row>
      <xdr:rowOff>54004</xdr:rowOff>
    </xdr:to>
    <xdr:cxnSp macro="">
      <xdr:nvCxnSpPr>
        <xdr:cNvPr id="125" name="直線コネクタ 124"/>
        <xdr:cNvCxnSpPr/>
      </xdr:nvCxnSpPr>
      <xdr:spPr>
        <a:xfrm flipV="1">
          <a:off x="2908300" y="9989966"/>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57707</xdr:rowOff>
    </xdr:from>
    <xdr:to>
      <xdr:col>4</xdr:col>
      <xdr:colOff>155575</xdr:colOff>
      <xdr:row>58</xdr:row>
      <xdr:rowOff>54004</xdr:rowOff>
    </xdr:to>
    <xdr:cxnSp macro="">
      <xdr:nvCxnSpPr>
        <xdr:cNvPr id="128" name="直線コネクタ 127"/>
        <xdr:cNvCxnSpPr/>
      </xdr:nvCxnSpPr>
      <xdr:spPr>
        <a:xfrm>
          <a:off x="2019300" y="9830357"/>
          <a:ext cx="889000" cy="16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117267</xdr:rowOff>
    </xdr:from>
    <xdr:ext cx="534377" cy="259045"/>
    <xdr:sp macro="" textlink="">
      <xdr:nvSpPr>
        <xdr:cNvPr id="130" name="テキスト ボックス 129"/>
        <xdr:cNvSpPr txBox="1"/>
      </xdr:nvSpPr>
      <xdr:spPr>
        <a:xfrm>
          <a:off x="2641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57707</xdr:rowOff>
    </xdr:from>
    <xdr:to>
      <xdr:col>2</xdr:col>
      <xdr:colOff>638175</xdr:colOff>
      <xdr:row>58</xdr:row>
      <xdr:rowOff>74706</xdr:rowOff>
    </xdr:to>
    <xdr:cxnSp macro="">
      <xdr:nvCxnSpPr>
        <xdr:cNvPr id="131" name="直線コネクタ 130"/>
        <xdr:cNvCxnSpPr/>
      </xdr:nvCxnSpPr>
      <xdr:spPr>
        <a:xfrm flipV="1">
          <a:off x="1130300" y="9830357"/>
          <a:ext cx="889000" cy="18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104298</xdr:rowOff>
    </xdr:from>
    <xdr:ext cx="534377" cy="259045"/>
    <xdr:sp macro="" textlink="">
      <xdr:nvSpPr>
        <xdr:cNvPr id="133" name="テキスト ボックス 132"/>
        <xdr:cNvSpPr txBox="1"/>
      </xdr:nvSpPr>
      <xdr:spPr>
        <a:xfrm>
          <a:off x="1752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161676</xdr:rowOff>
    </xdr:from>
    <xdr:to>
      <xdr:col>6</xdr:col>
      <xdr:colOff>561975</xdr:colOff>
      <xdr:row>58</xdr:row>
      <xdr:rowOff>91826</xdr:rowOff>
    </xdr:to>
    <xdr:sp macro="" textlink="">
      <xdr:nvSpPr>
        <xdr:cNvPr id="141" name="円/楕円 140"/>
        <xdr:cNvSpPr/>
      </xdr:nvSpPr>
      <xdr:spPr>
        <a:xfrm>
          <a:off x="4584700" y="9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121053</xdr:rowOff>
    </xdr:from>
    <xdr:ext cx="534377" cy="259045"/>
    <xdr:sp macro="" textlink="">
      <xdr:nvSpPr>
        <xdr:cNvPr id="142" name="総務費該当値テキスト"/>
        <xdr:cNvSpPr txBox="1"/>
      </xdr:nvSpPr>
      <xdr:spPr>
        <a:xfrm>
          <a:off x="4686300" y="972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166516</xdr:rowOff>
    </xdr:from>
    <xdr:to>
      <xdr:col>5</xdr:col>
      <xdr:colOff>409575</xdr:colOff>
      <xdr:row>58</xdr:row>
      <xdr:rowOff>96666</xdr:rowOff>
    </xdr:to>
    <xdr:sp macro="" textlink="">
      <xdr:nvSpPr>
        <xdr:cNvPr id="143" name="円/楕円 142"/>
        <xdr:cNvSpPr/>
      </xdr:nvSpPr>
      <xdr:spPr>
        <a:xfrm>
          <a:off x="3746500" y="99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113193</xdr:rowOff>
    </xdr:from>
    <xdr:ext cx="534377" cy="259045"/>
    <xdr:sp macro="" textlink="">
      <xdr:nvSpPr>
        <xdr:cNvPr id="144" name="テキスト ボックス 143"/>
        <xdr:cNvSpPr txBox="1"/>
      </xdr:nvSpPr>
      <xdr:spPr>
        <a:xfrm>
          <a:off x="3530111" y="97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3204</xdr:rowOff>
    </xdr:from>
    <xdr:to>
      <xdr:col>4</xdr:col>
      <xdr:colOff>206375</xdr:colOff>
      <xdr:row>58</xdr:row>
      <xdr:rowOff>104804</xdr:rowOff>
    </xdr:to>
    <xdr:sp macro="" textlink="">
      <xdr:nvSpPr>
        <xdr:cNvPr id="145" name="円/楕円 144"/>
        <xdr:cNvSpPr/>
      </xdr:nvSpPr>
      <xdr:spPr>
        <a:xfrm>
          <a:off x="2857500" y="99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121331</xdr:rowOff>
    </xdr:from>
    <xdr:ext cx="534377" cy="259045"/>
    <xdr:sp macro="" textlink="">
      <xdr:nvSpPr>
        <xdr:cNvPr id="146" name="テキスト ボックス 145"/>
        <xdr:cNvSpPr txBox="1"/>
      </xdr:nvSpPr>
      <xdr:spPr>
        <a:xfrm>
          <a:off x="2641111" y="972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6907</xdr:rowOff>
    </xdr:from>
    <xdr:to>
      <xdr:col>3</xdr:col>
      <xdr:colOff>3175</xdr:colOff>
      <xdr:row>57</xdr:row>
      <xdr:rowOff>108507</xdr:rowOff>
    </xdr:to>
    <xdr:sp macro="" textlink="">
      <xdr:nvSpPr>
        <xdr:cNvPr id="147" name="円/楕円 146"/>
        <xdr:cNvSpPr/>
      </xdr:nvSpPr>
      <xdr:spPr>
        <a:xfrm>
          <a:off x="1968500" y="97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125034</xdr:rowOff>
    </xdr:from>
    <xdr:ext cx="599010" cy="259045"/>
    <xdr:sp macro="" textlink="">
      <xdr:nvSpPr>
        <xdr:cNvPr id="148" name="テキスト ボックス 147"/>
        <xdr:cNvSpPr txBox="1"/>
      </xdr:nvSpPr>
      <xdr:spPr>
        <a:xfrm>
          <a:off x="1719794" y="955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23906</xdr:rowOff>
    </xdr:from>
    <xdr:to>
      <xdr:col>1</xdr:col>
      <xdr:colOff>485775</xdr:colOff>
      <xdr:row>58</xdr:row>
      <xdr:rowOff>125506</xdr:rowOff>
    </xdr:to>
    <xdr:sp macro="" textlink="">
      <xdr:nvSpPr>
        <xdr:cNvPr id="149" name="円/楕円 148"/>
        <xdr:cNvSpPr/>
      </xdr:nvSpPr>
      <xdr:spPr>
        <a:xfrm>
          <a:off x="1079500" y="9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116633</xdr:rowOff>
    </xdr:from>
    <xdr:ext cx="534377" cy="259045"/>
    <xdr:sp macro="" textlink="">
      <xdr:nvSpPr>
        <xdr:cNvPr id="150" name="テキスト ボックス 149"/>
        <xdr:cNvSpPr txBox="1"/>
      </xdr:nvSpPr>
      <xdr:spPr>
        <a:xfrm>
          <a:off x="863111" y="100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30711</xdr:rowOff>
    </xdr:from>
    <xdr:to>
      <xdr:col>6</xdr:col>
      <xdr:colOff>511175</xdr:colOff>
      <xdr:row>78</xdr:row>
      <xdr:rowOff>50062</xdr:rowOff>
    </xdr:to>
    <xdr:cxnSp macro="">
      <xdr:nvCxnSpPr>
        <xdr:cNvPr id="181" name="直線コネクタ 180"/>
        <xdr:cNvCxnSpPr/>
      </xdr:nvCxnSpPr>
      <xdr:spPr>
        <a:xfrm flipV="1">
          <a:off x="3797300" y="13403811"/>
          <a:ext cx="8382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50062</xdr:rowOff>
    </xdr:from>
    <xdr:to>
      <xdr:col>5</xdr:col>
      <xdr:colOff>358775</xdr:colOff>
      <xdr:row>78</xdr:row>
      <xdr:rowOff>52324</xdr:rowOff>
    </xdr:to>
    <xdr:cxnSp macro="">
      <xdr:nvCxnSpPr>
        <xdr:cNvPr id="184" name="直線コネクタ 183"/>
        <xdr:cNvCxnSpPr/>
      </xdr:nvCxnSpPr>
      <xdr:spPr>
        <a:xfrm flipV="1">
          <a:off x="2908300" y="13423162"/>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52324</xdr:rowOff>
    </xdr:from>
    <xdr:to>
      <xdr:col>4</xdr:col>
      <xdr:colOff>155575</xdr:colOff>
      <xdr:row>78</xdr:row>
      <xdr:rowOff>66396</xdr:rowOff>
    </xdr:to>
    <xdr:cxnSp macro="">
      <xdr:nvCxnSpPr>
        <xdr:cNvPr id="187" name="直線コネクタ 186"/>
        <xdr:cNvCxnSpPr/>
      </xdr:nvCxnSpPr>
      <xdr:spPr>
        <a:xfrm flipV="1">
          <a:off x="2019300" y="13425424"/>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66396</xdr:rowOff>
    </xdr:from>
    <xdr:to>
      <xdr:col>2</xdr:col>
      <xdr:colOff>638175</xdr:colOff>
      <xdr:row>78</xdr:row>
      <xdr:rowOff>67804</xdr:rowOff>
    </xdr:to>
    <xdr:cxnSp macro="">
      <xdr:nvCxnSpPr>
        <xdr:cNvPr id="190" name="直線コネクタ 189"/>
        <xdr:cNvCxnSpPr/>
      </xdr:nvCxnSpPr>
      <xdr:spPr>
        <a:xfrm flipV="1">
          <a:off x="1130300" y="1343949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151361</xdr:rowOff>
    </xdr:from>
    <xdr:to>
      <xdr:col>6</xdr:col>
      <xdr:colOff>561975</xdr:colOff>
      <xdr:row>78</xdr:row>
      <xdr:rowOff>81511</xdr:rowOff>
    </xdr:to>
    <xdr:sp macro="" textlink="">
      <xdr:nvSpPr>
        <xdr:cNvPr id="200" name="円/楕円 199"/>
        <xdr:cNvSpPr/>
      </xdr:nvSpPr>
      <xdr:spPr>
        <a:xfrm>
          <a:off x="4584700" y="133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110738</xdr:rowOff>
    </xdr:from>
    <xdr:ext cx="599010" cy="259045"/>
    <xdr:sp macro="" textlink="">
      <xdr:nvSpPr>
        <xdr:cNvPr id="201" name="民生費該当値テキスト"/>
        <xdr:cNvSpPr txBox="1"/>
      </xdr:nvSpPr>
      <xdr:spPr>
        <a:xfrm>
          <a:off x="4686300" y="1314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170712</xdr:rowOff>
    </xdr:from>
    <xdr:to>
      <xdr:col>5</xdr:col>
      <xdr:colOff>409575</xdr:colOff>
      <xdr:row>78</xdr:row>
      <xdr:rowOff>100862</xdr:rowOff>
    </xdr:to>
    <xdr:sp macro="" textlink="">
      <xdr:nvSpPr>
        <xdr:cNvPr id="202" name="円/楕円 201"/>
        <xdr:cNvSpPr/>
      </xdr:nvSpPr>
      <xdr:spPr>
        <a:xfrm>
          <a:off x="3746500" y="13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117389</xdr:rowOff>
    </xdr:from>
    <xdr:ext cx="599010" cy="259045"/>
    <xdr:sp macro="" textlink="">
      <xdr:nvSpPr>
        <xdr:cNvPr id="203" name="テキスト ボックス 202"/>
        <xdr:cNvSpPr txBox="1"/>
      </xdr:nvSpPr>
      <xdr:spPr>
        <a:xfrm>
          <a:off x="3497794" y="1314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1524</xdr:rowOff>
    </xdr:from>
    <xdr:to>
      <xdr:col>4</xdr:col>
      <xdr:colOff>206375</xdr:colOff>
      <xdr:row>78</xdr:row>
      <xdr:rowOff>103124</xdr:rowOff>
    </xdr:to>
    <xdr:sp macro="" textlink="">
      <xdr:nvSpPr>
        <xdr:cNvPr id="204" name="円/楕円 203"/>
        <xdr:cNvSpPr/>
      </xdr:nvSpPr>
      <xdr:spPr>
        <a:xfrm>
          <a:off x="2857500" y="133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94251</xdr:rowOff>
    </xdr:from>
    <xdr:ext cx="599010" cy="259045"/>
    <xdr:sp macro="" textlink="">
      <xdr:nvSpPr>
        <xdr:cNvPr id="205" name="テキスト ボックス 204"/>
        <xdr:cNvSpPr txBox="1"/>
      </xdr:nvSpPr>
      <xdr:spPr>
        <a:xfrm>
          <a:off x="2608794" y="1346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15596</xdr:rowOff>
    </xdr:from>
    <xdr:to>
      <xdr:col>3</xdr:col>
      <xdr:colOff>3175</xdr:colOff>
      <xdr:row>78</xdr:row>
      <xdr:rowOff>117196</xdr:rowOff>
    </xdr:to>
    <xdr:sp macro="" textlink="">
      <xdr:nvSpPr>
        <xdr:cNvPr id="206" name="円/楕円 205"/>
        <xdr:cNvSpPr/>
      </xdr:nvSpPr>
      <xdr:spPr>
        <a:xfrm>
          <a:off x="1968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108323</xdr:rowOff>
    </xdr:from>
    <xdr:ext cx="599010" cy="259045"/>
    <xdr:sp macro="" textlink="">
      <xdr:nvSpPr>
        <xdr:cNvPr id="207" name="テキスト ボックス 206"/>
        <xdr:cNvSpPr txBox="1"/>
      </xdr:nvSpPr>
      <xdr:spPr>
        <a:xfrm>
          <a:off x="1719794" y="1348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17004</xdr:rowOff>
    </xdr:from>
    <xdr:to>
      <xdr:col>1</xdr:col>
      <xdr:colOff>485775</xdr:colOff>
      <xdr:row>78</xdr:row>
      <xdr:rowOff>118604</xdr:rowOff>
    </xdr:to>
    <xdr:sp macro="" textlink="">
      <xdr:nvSpPr>
        <xdr:cNvPr id="208" name="円/楕円 207"/>
        <xdr:cNvSpPr/>
      </xdr:nvSpPr>
      <xdr:spPr>
        <a:xfrm>
          <a:off x="1079500" y="133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109731</xdr:rowOff>
    </xdr:from>
    <xdr:ext cx="599010" cy="259045"/>
    <xdr:sp macro="" textlink="">
      <xdr:nvSpPr>
        <xdr:cNvPr id="209" name="テキスト ボックス 208"/>
        <xdr:cNvSpPr txBox="1"/>
      </xdr:nvSpPr>
      <xdr:spPr>
        <a:xfrm>
          <a:off x="830794" y="1348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89503</xdr:rowOff>
    </xdr:from>
    <xdr:to>
      <xdr:col>6</xdr:col>
      <xdr:colOff>511175</xdr:colOff>
      <xdr:row>97</xdr:row>
      <xdr:rowOff>4921</xdr:rowOff>
    </xdr:to>
    <xdr:cxnSp macro="">
      <xdr:nvCxnSpPr>
        <xdr:cNvPr id="239" name="直線コネクタ 238"/>
        <xdr:cNvCxnSpPr/>
      </xdr:nvCxnSpPr>
      <xdr:spPr>
        <a:xfrm flipV="1">
          <a:off x="3797300" y="1654870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4921</xdr:rowOff>
    </xdr:from>
    <xdr:to>
      <xdr:col>5</xdr:col>
      <xdr:colOff>358775</xdr:colOff>
      <xdr:row>97</xdr:row>
      <xdr:rowOff>80835</xdr:rowOff>
    </xdr:to>
    <xdr:cxnSp macro="">
      <xdr:nvCxnSpPr>
        <xdr:cNvPr id="242" name="直線コネクタ 241"/>
        <xdr:cNvCxnSpPr/>
      </xdr:nvCxnSpPr>
      <xdr:spPr>
        <a:xfrm flipV="1">
          <a:off x="2908300" y="16635571"/>
          <a:ext cx="889000" cy="7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8102</xdr:rowOff>
    </xdr:from>
    <xdr:to>
      <xdr:col>4</xdr:col>
      <xdr:colOff>155575</xdr:colOff>
      <xdr:row>97</xdr:row>
      <xdr:rowOff>80835</xdr:rowOff>
    </xdr:to>
    <xdr:cxnSp macro="">
      <xdr:nvCxnSpPr>
        <xdr:cNvPr id="245" name="直線コネクタ 244"/>
        <xdr:cNvCxnSpPr/>
      </xdr:nvCxnSpPr>
      <xdr:spPr>
        <a:xfrm>
          <a:off x="2019300" y="16638752"/>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654</xdr:rowOff>
    </xdr:from>
    <xdr:to>
      <xdr:col>2</xdr:col>
      <xdr:colOff>638175</xdr:colOff>
      <xdr:row>97</xdr:row>
      <xdr:rowOff>8102</xdr:rowOff>
    </xdr:to>
    <xdr:cxnSp macro="">
      <xdr:nvCxnSpPr>
        <xdr:cNvPr id="248" name="直線コネクタ 247"/>
        <xdr:cNvCxnSpPr/>
      </xdr:nvCxnSpPr>
      <xdr:spPr>
        <a:xfrm>
          <a:off x="1130300" y="16459854"/>
          <a:ext cx="889000" cy="1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38703</xdr:rowOff>
    </xdr:from>
    <xdr:to>
      <xdr:col>6</xdr:col>
      <xdr:colOff>561975</xdr:colOff>
      <xdr:row>96</xdr:row>
      <xdr:rowOff>140303</xdr:rowOff>
    </xdr:to>
    <xdr:sp macro="" textlink="">
      <xdr:nvSpPr>
        <xdr:cNvPr id="258" name="円/楕円 257"/>
        <xdr:cNvSpPr/>
      </xdr:nvSpPr>
      <xdr:spPr>
        <a:xfrm>
          <a:off x="4584700" y="164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61580</xdr:rowOff>
    </xdr:from>
    <xdr:ext cx="534377" cy="259045"/>
    <xdr:sp macro="" textlink="">
      <xdr:nvSpPr>
        <xdr:cNvPr id="259" name="衛生費該当値テキスト"/>
        <xdr:cNvSpPr txBox="1"/>
      </xdr:nvSpPr>
      <xdr:spPr>
        <a:xfrm>
          <a:off x="4686300" y="163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125571</xdr:rowOff>
    </xdr:from>
    <xdr:to>
      <xdr:col>5</xdr:col>
      <xdr:colOff>409575</xdr:colOff>
      <xdr:row>97</xdr:row>
      <xdr:rowOff>55721</xdr:rowOff>
    </xdr:to>
    <xdr:sp macro="" textlink="">
      <xdr:nvSpPr>
        <xdr:cNvPr id="260" name="円/楕円 259"/>
        <xdr:cNvSpPr/>
      </xdr:nvSpPr>
      <xdr:spPr>
        <a:xfrm>
          <a:off x="3746500" y="16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72248</xdr:rowOff>
    </xdr:from>
    <xdr:ext cx="534377" cy="259045"/>
    <xdr:sp macro="" textlink="">
      <xdr:nvSpPr>
        <xdr:cNvPr id="261" name="テキスト ボックス 260"/>
        <xdr:cNvSpPr txBox="1"/>
      </xdr:nvSpPr>
      <xdr:spPr>
        <a:xfrm>
          <a:off x="3530111" y="163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30035</xdr:rowOff>
    </xdr:from>
    <xdr:to>
      <xdr:col>4</xdr:col>
      <xdr:colOff>206375</xdr:colOff>
      <xdr:row>97</xdr:row>
      <xdr:rowOff>131635</xdr:rowOff>
    </xdr:to>
    <xdr:sp macro="" textlink="">
      <xdr:nvSpPr>
        <xdr:cNvPr id="262" name="円/楕円 261"/>
        <xdr:cNvSpPr/>
      </xdr:nvSpPr>
      <xdr:spPr>
        <a:xfrm>
          <a:off x="2857500" y="166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122762</xdr:rowOff>
    </xdr:from>
    <xdr:ext cx="534377" cy="259045"/>
    <xdr:sp macro="" textlink="">
      <xdr:nvSpPr>
        <xdr:cNvPr id="263" name="テキスト ボックス 262"/>
        <xdr:cNvSpPr txBox="1"/>
      </xdr:nvSpPr>
      <xdr:spPr>
        <a:xfrm>
          <a:off x="2641111" y="167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128752</xdr:rowOff>
    </xdr:from>
    <xdr:to>
      <xdr:col>3</xdr:col>
      <xdr:colOff>3175</xdr:colOff>
      <xdr:row>97</xdr:row>
      <xdr:rowOff>58902</xdr:rowOff>
    </xdr:to>
    <xdr:sp macro="" textlink="">
      <xdr:nvSpPr>
        <xdr:cNvPr id="264" name="円/楕円 263"/>
        <xdr:cNvSpPr/>
      </xdr:nvSpPr>
      <xdr:spPr>
        <a:xfrm>
          <a:off x="1968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75429</xdr:rowOff>
    </xdr:from>
    <xdr:ext cx="534377" cy="259045"/>
    <xdr:sp macro="" textlink="">
      <xdr:nvSpPr>
        <xdr:cNvPr id="265" name="テキスト ボックス 264"/>
        <xdr:cNvSpPr txBox="1"/>
      </xdr:nvSpPr>
      <xdr:spPr>
        <a:xfrm>
          <a:off x="1752111" y="163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121304</xdr:rowOff>
    </xdr:from>
    <xdr:to>
      <xdr:col>1</xdr:col>
      <xdr:colOff>485775</xdr:colOff>
      <xdr:row>96</xdr:row>
      <xdr:rowOff>51454</xdr:rowOff>
    </xdr:to>
    <xdr:sp macro="" textlink="">
      <xdr:nvSpPr>
        <xdr:cNvPr id="266" name="円/楕円 265"/>
        <xdr:cNvSpPr/>
      </xdr:nvSpPr>
      <xdr:spPr>
        <a:xfrm>
          <a:off x="1079500" y="164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67981</xdr:rowOff>
    </xdr:from>
    <xdr:ext cx="534377" cy="259045"/>
    <xdr:sp macro="" textlink="">
      <xdr:nvSpPr>
        <xdr:cNvPr id="267" name="テキスト ボックス 266"/>
        <xdr:cNvSpPr txBox="1"/>
      </xdr:nvSpPr>
      <xdr:spPr>
        <a:xfrm>
          <a:off x="863111" y="161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158765</xdr:rowOff>
    </xdr:from>
    <xdr:to>
      <xdr:col>15</xdr:col>
      <xdr:colOff>180975</xdr:colOff>
      <xdr:row>38</xdr:row>
      <xdr:rowOff>84196</xdr:rowOff>
    </xdr:to>
    <xdr:cxnSp macro="">
      <xdr:nvCxnSpPr>
        <xdr:cNvPr id="294" name="直線コネクタ 293"/>
        <xdr:cNvCxnSpPr/>
      </xdr:nvCxnSpPr>
      <xdr:spPr>
        <a:xfrm>
          <a:off x="9639300" y="6330965"/>
          <a:ext cx="838200" cy="26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158765</xdr:rowOff>
    </xdr:from>
    <xdr:to>
      <xdr:col>14</xdr:col>
      <xdr:colOff>28575</xdr:colOff>
      <xdr:row>37</xdr:row>
      <xdr:rowOff>76149</xdr:rowOff>
    </xdr:to>
    <xdr:cxnSp macro="">
      <xdr:nvCxnSpPr>
        <xdr:cNvPr id="297" name="直線コネクタ 296"/>
        <xdr:cNvCxnSpPr/>
      </xdr:nvCxnSpPr>
      <xdr:spPr>
        <a:xfrm flipV="1">
          <a:off x="8750300" y="6330965"/>
          <a:ext cx="8890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76149</xdr:rowOff>
    </xdr:from>
    <xdr:to>
      <xdr:col>12</xdr:col>
      <xdr:colOff>511175</xdr:colOff>
      <xdr:row>38</xdr:row>
      <xdr:rowOff>51872</xdr:rowOff>
    </xdr:to>
    <xdr:cxnSp macro="">
      <xdr:nvCxnSpPr>
        <xdr:cNvPr id="300" name="直線コネクタ 299"/>
        <xdr:cNvCxnSpPr/>
      </xdr:nvCxnSpPr>
      <xdr:spPr>
        <a:xfrm flipV="1">
          <a:off x="7861300" y="6419799"/>
          <a:ext cx="889000" cy="1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44283</xdr:rowOff>
    </xdr:from>
    <xdr:to>
      <xdr:col>11</xdr:col>
      <xdr:colOff>307975</xdr:colOff>
      <xdr:row>38</xdr:row>
      <xdr:rowOff>51872</xdr:rowOff>
    </xdr:to>
    <xdr:cxnSp macro="">
      <xdr:nvCxnSpPr>
        <xdr:cNvPr id="303" name="直線コネクタ 302"/>
        <xdr:cNvCxnSpPr/>
      </xdr:nvCxnSpPr>
      <xdr:spPr>
        <a:xfrm>
          <a:off x="6972300" y="655938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33396</xdr:rowOff>
    </xdr:from>
    <xdr:to>
      <xdr:col>15</xdr:col>
      <xdr:colOff>231775</xdr:colOff>
      <xdr:row>38</xdr:row>
      <xdr:rowOff>134996</xdr:rowOff>
    </xdr:to>
    <xdr:sp macro="" textlink="">
      <xdr:nvSpPr>
        <xdr:cNvPr id="313" name="円/楕円 312"/>
        <xdr:cNvSpPr/>
      </xdr:nvSpPr>
      <xdr:spPr>
        <a:xfrm>
          <a:off x="10426700" y="65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107965</xdr:rowOff>
    </xdr:from>
    <xdr:to>
      <xdr:col>14</xdr:col>
      <xdr:colOff>79375</xdr:colOff>
      <xdr:row>37</xdr:row>
      <xdr:rowOff>38115</xdr:rowOff>
    </xdr:to>
    <xdr:sp macro="" textlink="">
      <xdr:nvSpPr>
        <xdr:cNvPr id="315" name="円/楕円 314"/>
        <xdr:cNvSpPr/>
      </xdr:nvSpPr>
      <xdr:spPr>
        <a:xfrm>
          <a:off x="9588500" y="6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54642</xdr:rowOff>
    </xdr:from>
    <xdr:ext cx="469744" cy="259045"/>
    <xdr:sp macro="" textlink="">
      <xdr:nvSpPr>
        <xdr:cNvPr id="316" name="テキスト ボックス 315"/>
        <xdr:cNvSpPr txBox="1"/>
      </xdr:nvSpPr>
      <xdr:spPr>
        <a:xfrm>
          <a:off x="9404427" y="605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25349</xdr:rowOff>
    </xdr:from>
    <xdr:to>
      <xdr:col>12</xdr:col>
      <xdr:colOff>561975</xdr:colOff>
      <xdr:row>37</xdr:row>
      <xdr:rowOff>126949</xdr:rowOff>
    </xdr:to>
    <xdr:sp macro="" textlink="">
      <xdr:nvSpPr>
        <xdr:cNvPr id="317" name="円/楕円 316"/>
        <xdr:cNvSpPr/>
      </xdr:nvSpPr>
      <xdr:spPr>
        <a:xfrm>
          <a:off x="8699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143476</xdr:rowOff>
    </xdr:from>
    <xdr:ext cx="469744" cy="259045"/>
    <xdr:sp macro="" textlink="">
      <xdr:nvSpPr>
        <xdr:cNvPr id="318" name="テキスト ボックス 317"/>
        <xdr:cNvSpPr txBox="1"/>
      </xdr:nvSpPr>
      <xdr:spPr>
        <a:xfrm>
          <a:off x="8515427" y="61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1072</xdr:rowOff>
    </xdr:from>
    <xdr:to>
      <xdr:col>11</xdr:col>
      <xdr:colOff>358775</xdr:colOff>
      <xdr:row>38</xdr:row>
      <xdr:rowOff>102672</xdr:rowOff>
    </xdr:to>
    <xdr:sp macro="" textlink="">
      <xdr:nvSpPr>
        <xdr:cNvPr id="319" name="円/楕円 318"/>
        <xdr:cNvSpPr/>
      </xdr:nvSpPr>
      <xdr:spPr>
        <a:xfrm>
          <a:off x="7810500" y="65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119199</xdr:rowOff>
    </xdr:from>
    <xdr:ext cx="469744" cy="259045"/>
    <xdr:sp macro="" textlink="">
      <xdr:nvSpPr>
        <xdr:cNvPr id="320" name="テキスト ボックス 319"/>
        <xdr:cNvSpPr txBox="1"/>
      </xdr:nvSpPr>
      <xdr:spPr>
        <a:xfrm>
          <a:off x="7626427" y="62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164933</xdr:rowOff>
    </xdr:from>
    <xdr:to>
      <xdr:col>10</xdr:col>
      <xdr:colOff>155575</xdr:colOff>
      <xdr:row>38</xdr:row>
      <xdr:rowOff>95083</xdr:rowOff>
    </xdr:to>
    <xdr:sp macro="" textlink="">
      <xdr:nvSpPr>
        <xdr:cNvPr id="321" name="円/楕円 320"/>
        <xdr:cNvSpPr/>
      </xdr:nvSpPr>
      <xdr:spPr>
        <a:xfrm>
          <a:off x="69215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111609</xdr:rowOff>
    </xdr:from>
    <xdr:ext cx="469744" cy="259045"/>
    <xdr:sp macro="" textlink="">
      <xdr:nvSpPr>
        <xdr:cNvPr id="322" name="テキスト ボックス 321"/>
        <xdr:cNvSpPr txBox="1"/>
      </xdr:nvSpPr>
      <xdr:spPr>
        <a:xfrm>
          <a:off x="6737427" y="62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58876</xdr:rowOff>
    </xdr:from>
    <xdr:to>
      <xdr:col>15</xdr:col>
      <xdr:colOff>180975</xdr:colOff>
      <xdr:row>58</xdr:row>
      <xdr:rowOff>69515</xdr:rowOff>
    </xdr:to>
    <xdr:cxnSp macro="">
      <xdr:nvCxnSpPr>
        <xdr:cNvPr id="349" name="直線コネクタ 348"/>
        <xdr:cNvCxnSpPr/>
      </xdr:nvCxnSpPr>
      <xdr:spPr>
        <a:xfrm flipV="1">
          <a:off x="9639300" y="10002976"/>
          <a:ext cx="8382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69515</xdr:rowOff>
    </xdr:from>
    <xdr:to>
      <xdr:col>14</xdr:col>
      <xdr:colOff>28575</xdr:colOff>
      <xdr:row>58</xdr:row>
      <xdr:rowOff>82170</xdr:rowOff>
    </xdr:to>
    <xdr:cxnSp macro="">
      <xdr:nvCxnSpPr>
        <xdr:cNvPr id="352" name="直線コネクタ 351"/>
        <xdr:cNvCxnSpPr/>
      </xdr:nvCxnSpPr>
      <xdr:spPr>
        <a:xfrm flipV="1">
          <a:off x="8750300" y="10013615"/>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69117</xdr:rowOff>
    </xdr:from>
    <xdr:to>
      <xdr:col>12</xdr:col>
      <xdr:colOff>511175</xdr:colOff>
      <xdr:row>58</xdr:row>
      <xdr:rowOff>82170</xdr:rowOff>
    </xdr:to>
    <xdr:cxnSp macro="">
      <xdr:nvCxnSpPr>
        <xdr:cNvPr id="355" name="直線コネクタ 354"/>
        <xdr:cNvCxnSpPr/>
      </xdr:nvCxnSpPr>
      <xdr:spPr>
        <a:xfrm>
          <a:off x="7861300" y="10013217"/>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69117</xdr:rowOff>
    </xdr:from>
    <xdr:to>
      <xdr:col>11</xdr:col>
      <xdr:colOff>307975</xdr:colOff>
      <xdr:row>58</xdr:row>
      <xdr:rowOff>73109</xdr:rowOff>
    </xdr:to>
    <xdr:cxnSp macro="">
      <xdr:nvCxnSpPr>
        <xdr:cNvPr id="358" name="直線コネクタ 357"/>
        <xdr:cNvCxnSpPr/>
      </xdr:nvCxnSpPr>
      <xdr:spPr>
        <a:xfrm flipV="1">
          <a:off x="6972300" y="10013217"/>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8076</xdr:rowOff>
    </xdr:from>
    <xdr:to>
      <xdr:col>15</xdr:col>
      <xdr:colOff>231775</xdr:colOff>
      <xdr:row>58</xdr:row>
      <xdr:rowOff>109676</xdr:rowOff>
    </xdr:to>
    <xdr:sp macro="" textlink="">
      <xdr:nvSpPr>
        <xdr:cNvPr id="368" name="円/楕円 367"/>
        <xdr:cNvSpPr/>
      </xdr:nvSpPr>
      <xdr:spPr>
        <a:xfrm>
          <a:off x="10426700" y="995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138903</xdr:rowOff>
    </xdr:from>
    <xdr:ext cx="534377" cy="259045"/>
    <xdr:sp macro="" textlink="">
      <xdr:nvSpPr>
        <xdr:cNvPr id="369" name="農林水産業費該当値テキスト"/>
        <xdr:cNvSpPr txBox="1"/>
      </xdr:nvSpPr>
      <xdr:spPr>
        <a:xfrm>
          <a:off x="10528300" y="97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18715</xdr:rowOff>
    </xdr:from>
    <xdr:to>
      <xdr:col>14</xdr:col>
      <xdr:colOff>79375</xdr:colOff>
      <xdr:row>58</xdr:row>
      <xdr:rowOff>120315</xdr:rowOff>
    </xdr:to>
    <xdr:sp macro="" textlink="">
      <xdr:nvSpPr>
        <xdr:cNvPr id="370" name="円/楕円 369"/>
        <xdr:cNvSpPr/>
      </xdr:nvSpPr>
      <xdr:spPr>
        <a:xfrm>
          <a:off x="9588500" y="9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136842</xdr:rowOff>
    </xdr:from>
    <xdr:ext cx="534377" cy="259045"/>
    <xdr:sp macro="" textlink="">
      <xdr:nvSpPr>
        <xdr:cNvPr id="371" name="テキスト ボックス 370"/>
        <xdr:cNvSpPr txBox="1"/>
      </xdr:nvSpPr>
      <xdr:spPr>
        <a:xfrm>
          <a:off x="9372111" y="97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31370</xdr:rowOff>
    </xdr:from>
    <xdr:to>
      <xdr:col>12</xdr:col>
      <xdr:colOff>561975</xdr:colOff>
      <xdr:row>58</xdr:row>
      <xdr:rowOff>132970</xdr:rowOff>
    </xdr:to>
    <xdr:sp macro="" textlink="">
      <xdr:nvSpPr>
        <xdr:cNvPr id="372" name="円/楕円 371"/>
        <xdr:cNvSpPr/>
      </xdr:nvSpPr>
      <xdr:spPr>
        <a:xfrm>
          <a:off x="8699500" y="99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124097</xdr:rowOff>
    </xdr:from>
    <xdr:ext cx="534377" cy="259045"/>
    <xdr:sp macro="" textlink="">
      <xdr:nvSpPr>
        <xdr:cNvPr id="373" name="テキスト ボックス 372"/>
        <xdr:cNvSpPr txBox="1"/>
      </xdr:nvSpPr>
      <xdr:spPr>
        <a:xfrm>
          <a:off x="8483111" y="100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18317</xdr:rowOff>
    </xdr:from>
    <xdr:to>
      <xdr:col>11</xdr:col>
      <xdr:colOff>358775</xdr:colOff>
      <xdr:row>58</xdr:row>
      <xdr:rowOff>119917</xdr:rowOff>
    </xdr:to>
    <xdr:sp macro="" textlink="">
      <xdr:nvSpPr>
        <xdr:cNvPr id="374" name="円/楕円 373"/>
        <xdr:cNvSpPr/>
      </xdr:nvSpPr>
      <xdr:spPr>
        <a:xfrm>
          <a:off x="7810500" y="99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136444</xdr:rowOff>
    </xdr:from>
    <xdr:ext cx="534377" cy="259045"/>
    <xdr:sp macro="" textlink="">
      <xdr:nvSpPr>
        <xdr:cNvPr id="375" name="テキスト ボックス 374"/>
        <xdr:cNvSpPr txBox="1"/>
      </xdr:nvSpPr>
      <xdr:spPr>
        <a:xfrm>
          <a:off x="7594111" y="9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22309</xdr:rowOff>
    </xdr:from>
    <xdr:to>
      <xdr:col>10</xdr:col>
      <xdr:colOff>155575</xdr:colOff>
      <xdr:row>58</xdr:row>
      <xdr:rowOff>123909</xdr:rowOff>
    </xdr:to>
    <xdr:sp macro="" textlink="">
      <xdr:nvSpPr>
        <xdr:cNvPr id="376" name="円/楕円 375"/>
        <xdr:cNvSpPr/>
      </xdr:nvSpPr>
      <xdr:spPr>
        <a:xfrm>
          <a:off x="6921500" y="99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140436</xdr:rowOff>
    </xdr:from>
    <xdr:ext cx="534377" cy="259045"/>
    <xdr:sp macro="" textlink="">
      <xdr:nvSpPr>
        <xdr:cNvPr id="377" name="テキスト ボックス 376"/>
        <xdr:cNvSpPr txBox="1"/>
      </xdr:nvSpPr>
      <xdr:spPr>
        <a:xfrm>
          <a:off x="6705111" y="97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71577</xdr:rowOff>
    </xdr:from>
    <xdr:to>
      <xdr:col>15</xdr:col>
      <xdr:colOff>180975</xdr:colOff>
      <xdr:row>77</xdr:row>
      <xdr:rowOff>45357</xdr:rowOff>
    </xdr:to>
    <xdr:cxnSp macro="">
      <xdr:nvCxnSpPr>
        <xdr:cNvPr id="404" name="直線コネクタ 403"/>
        <xdr:cNvCxnSpPr/>
      </xdr:nvCxnSpPr>
      <xdr:spPr>
        <a:xfrm>
          <a:off x="9639300" y="12930327"/>
          <a:ext cx="838200" cy="3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71577</xdr:rowOff>
    </xdr:from>
    <xdr:to>
      <xdr:col>14</xdr:col>
      <xdr:colOff>28575</xdr:colOff>
      <xdr:row>77</xdr:row>
      <xdr:rowOff>115788</xdr:rowOff>
    </xdr:to>
    <xdr:cxnSp macro="">
      <xdr:nvCxnSpPr>
        <xdr:cNvPr id="407" name="直線コネクタ 406"/>
        <xdr:cNvCxnSpPr/>
      </xdr:nvCxnSpPr>
      <xdr:spPr>
        <a:xfrm flipV="1">
          <a:off x="8750300" y="12930327"/>
          <a:ext cx="889000" cy="38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81201</xdr:rowOff>
    </xdr:from>
    <xdr:to>
      <xdr:col>12</xdr:col>
      <xdr:colOff>511175</xdr:colOff>
      <xdr:row>77</xdr:row>
      <xdr:rowOff>115788</xdr:rowOff>
    </xdr:to>
    <xdr:cxnSp macro="">
      <xdr:nvCxnSpPr>
        <xdr:cNvPr id="410" name="直線コネクタ 409"/>
        <xdr:cNvCxnSpPr/>
      </xdr:nvCxnSpPr>
      <xdr:spPr>
        <a:xfrm>
          <a:off x="7861300" y="13282851"/>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47003</xdr:rowOff>
    </xdr:from>
    <xdr:to>
      <xdr:col>11</xdr:col>
      <xdr:colOff>307975</xdr:colOff>
      <xdr:row>77</xdr:row>
      <xdr:rowOff>81201</xdr:rowOff>
    </xdr:to>
    <xdr:cxnSp macro="">
      <xdr:nvCxnSpPr>
        <xdr:cNvPr id="413" name="直線コネクタ 412"/>
        <xdr:cNvCxnSpPr/>
      </xdr:nvCxnSpPr>
      <xdr:spPr>
        <a:xfrm>
          <a:off x="6972300" y="1324865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166007</xdr:rowOff>
    </xdr:from>
    <xdr:to>
      <xdr:col>15</xdr:col>
      <xdr:colOff>231775</xdr:colOff>
      <xdr:row>77</xdr:row>
      <xdr:rowOff>96157</xdr:rowOff>
    </xdr:to>
    <xdr:sp macro="" textlink="">
      <xdr:nvSpPr>
        <xdr:cNvPr id="423" name="円/楕円 422"/>
        <xdr:cNvSpPr/>
      </xdr:nvSpPr>
      <xdr:spPr>
        <a:xfrm>
          <a:off x="10426700" y="131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144434</xdr:rowOff>
    </xdr:from>
    <xdr:ext cx="534377" cy="259045"/>
    <xdr:sp macro="" textlink="">
      <xdr:nvSpPr>
        <xdr:cNvPr id="424" name="商工費該当値テキスト"/>
        <xdr:cNvSpPr txBox="1"/>
      </xdr:nvSpPr>
      <xdr:spPr>
        <a:xfrm>
          <a:off x="10528300" y="131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20777</xdr:rowOff>
    </xdr:from>
    <xdr:to>
      <xdr:col>14</xdr:col>
      <xdr:colOff>79375</xdr:colOff>
      <xdr:row>75</xdr:row>
      <xdr:rowOff>122377</xdr:rowOff>
    </xdr:to>
    <xdr:sp macro="" textlink="">
      <xdr:nvSpPr>
        <xdr:cNvPr id="425" name="円/楕円 424"/>
        <xdr:cNvSpPr/>
      </xdr:nvSpPr>
      <xdr:spPr>
        <a:xfrm>
          <a:off x="9588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138904</xdr:rowOff>
    </xdr:from>
    <xdr:ext cx="534377" cy="259045"/>
    <xdr:sp macro="" textlink="">
      <xdr:nvSpPr>
        <xdr:cNvPr id="426" name="テキスト ボックス 425"/>
        <xdr:cNvSpPr txBox="1"/>
      </xdr:nvSpPr>
      <xdr:spPr>
        <a:xfrm>
          <a:off x="9372111" y="126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64988</xdr:rowOff>
    </xdr:from>
    <xdr:to>
      <xdr:col>12</xdr:col>
      <xdr:colOff>561975</xdr:colOff>
      <xdr:row>77</xdr:row>
      <xdr:rowOff>166588</xdr:rowOff>
    </xdr:to>
    <xdr:sp macro="" textlink="">
      <xdr:nvSpPr>
        <xdr:cNvPr id="427" name="円/楕円 426"/>
        <xdr:cNvSpPr/>
      </xdr:nvSpPr>
      <xdr:spPr>
        <a:xfrm>
          <a:off x="8699500" y="132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157715</xdr:rowOff>
    </xdr:from>
    <xdr:ext cx="469744" cy="259045"/>
    <xdr:sp macro="" textlink="">
      <xdr:nvSpPr>
        <xdr:cNvPr id="428" name="テキスト ボックス 427"/>
        <xdr:cNvSpPr txBox="1"/>
      </xdr:nvSpPr>
      <xdr:spPr>
        <a:xfrm>
          <a:off x="8515427" y="133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30401</xdr:rowOff>
    </xdr:from>
    <xdr:to>
      <xdr:col>11</xdr:col>
      <xdr:colOff>358775</xdr:colOff>
      <xdr:row>77</xdr:row>
      <xdr:rowOff>132001</xdr:rowOff>
    </xdr:to>
    <xdr:sp macro="" textlink="">
      <xdr:nvSpPr>
        <xdr:cNvPr id="429" name="円/楕円 428"/>
        <xdr:cNvSpPr/>
      </xdr:nvSpPr>
      <xdr:spPr>
        <a:xfrm>
          <a:off x="7810500" y="132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148528</xdr:rowOff>
    </xdr:from>
    <xdr:ext cx="534377" cy="259045"/>
    <xdr:sp macro="" textlink="">
      <xdr:nvSpPr>
        <xdr:cNvPr id="430" name="テキスト ボックス 429"/>
        <xdr:cNvSpPr txBox="1"/>
      </xdr:nvSpPr>
      <xdr:spPr>
        <a:xfrm>
          <a:off x="7594111" y="1300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167653</xdr:rowOff>
    </xdr:from>
    <xdr:to>
      <xdr:col>10</xdr:col>
      <xdr:colOff>155575</xdr:colOff>
      <xdr:row>77</xdr:row>
      <xdr:rowOff>97803</xdr:rowOff>
    </xdr:to>
    <xdr:sp macro="" textlink="">
      <xdr:nvSpPr>
        <xdr:cNvPr id="431" name="円/楕円 430"/>
        <xdr:cNvSpPr/>
      </xdr:nvSpPr>
      <xdr:spPr>
        <a:xfrm>
          <a:off x="6921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114330</xdr:rowOff>
    </xdr:from>
    <xdr:ext cx="534377" cy="259045"/>
    <xdr:sp macro="" textlink="">
      <xdr:nvSpPr>
        <xdr:cNvPr id="432" name="テキスト ボックス 431"/>
        <xdr:cNvSpPr txBox="1"/>
      </xdr:nvSpPr>
      <xdr:spPr>
        <a:xfrm>
          <a:off x="6705111" y="129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139782</xdr:rowOff>
    </xdr:from>
    <xdr:to>
      <xdr:col>15</xdr:col>
      <xdr:colOff>180975</xdr:colOff>
      <xdr:row>98</xdr:row>
      <xdr:rowOff>143735</xdr:rowOff>
    </xdr:to>
    <xdr:cxnSp macro="">
      <xdr:nvCxnSpPr>
        <xdr:cNvPr id="461" name="直線コネクタ 460"/>
        <xdr:cNvCxnSpPr/>
      </xdr:nvCxnSpPr>
      <xdr:spPr>
        <a:xfrm flipV="1">
          <a:off x="9639300" y="16941882"/>
          <a:ext cx="8382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142291</xdr:rowOff>
    </xdr:from>
    <xdr:to>
      <xdr:col>14</xdr:col>
      <xdr:colOff>28575</xdr:colOff>
      <xdr:row>98</xdr:row>
      <xdr:rowOff>143735</xdr:rowOff>
    </xdr:to>
    <xdr:cxnSp macro="">
      <xdr:nvCxnSpPr>
        <xdr:cNvPr id="464" name="直線コネクタ 463"/>
        <xdr:cNvCxnSpPr/>
      </xdr:nvCxnSpPr>
      <xdr:spPr>
        <a:xfrm>
          <a:off x="8750300" y="16944391"/>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122419</xdr:rowOff>
    </xdr:from>
    <xdr:to>
      <xdr:col>12</xdr:col>
      <xdr:colOff>511175</xdr:colOff>
      <xdr:row>98</xdr:row>
      <xdr:rowOff>142291</xdr:rowOff>
    </xdr:to>
    <xdr:cxnSp macro="">
      <xdr:nvCxnSpPr>
        <xdr:cNvPr id="467" name="直線コネクタ 466"/>
        <xdr:cNvCxnSpPr/>
      </xdr:nvCxnSpPr>
      <xdr:spPr>
        <a:xfrm>
          <a:off x="7861300" y="16924519"/>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117945</xdr:rowOff>
    </xdr:from>
    <xdr:to>
      <xdr:col>11</xdr:col>
      <xdr:colOff>307975</xdr:colOff>
      <xdr:row>98</xdr:row>
      <xdr:rowOff>122419</xdr:rowOff>
    </xdr:to>
    <xdr:cxnSp macro="">
      <xdr:nvCxnSpPr>
        <xdr:cNvPr id="470" name="直線コネクタ 469"/>
        <xdr:cNvCxnSpPr/>
      </xdr:nvCxnSpPr>
      <xdr:spPr>
        <a:xfrm>
          <a:off x="6972300" y="16920045"/>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88982</xdr:rowOff>
    </xdr:from>
    <xdr:to>
      <xdr:col>15</xdr:col>
      <xdr:colOff>231775</xdr:colOff>
      <xdr:row>99</xdr:row>
      <xdr:rowOff>19132</xdr:rowOff>
    </xdr:to>
    <xdr:sp macro="" textlink="">
      <xdr:nvSpPr>
        <xdr:cNvPr id="480" name="円/楕円 479"/>
        <xdr:cNvSpPr/>
      </xdr:nvSpPr>
      <xdr:spPr>
        <a:xfrm>
          <a:off x="10426700" y="168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48359</xdr:rowOff>
    </xdr:from>
    <xdr:ext cx="534377" cy="259045"/>
    <xdr:sp macro="" textlink="">
      <xdr:nvSpPr>
        <xdr:cNvPr id="481" name="土木費該当値テキスト"/>
        <xdr:cNvSpPr txBox="1"/>
      </xdr:nvSpPr>
      <xdr:spPr>
        <a:xfrm>
          <a:off x="10528300" y="166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92935</xdr:rowOff>
    </xdr:from>
    <xdr:to>
      <xdr:col>14</xdr:col>
      <xdr:colOff>79375</xdr:colOff>
      <xdr:row>99</xdr:row>
      <xdr:rowOff>23085</xdr:rowOff>
    </xdr:to>
    <xdr:sp macro="" textlink="">
      <xdr:nvSpPr>
        <xdr:cNvPr id="482" name="円/楕円 481"/>
        <xdr:cNvSpPr/>
      </xdr:nvSpPr>
      <xdr:spPr>
        <a:xfrm>
          <a:off x="9588500" y="16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39612</xdr:rowOff>
    </xdr:from>
    <xdr:ext cx="534377" cy="259045"/>
    <xdr:sp macro="" textlink="">
      <xdr:nvSpPr>
        <xdr:cNvPr id="483" name="テキスト ボックス 482"/>
        <xdr:cNvSpPr txBox="1"/>
      </xdr:nvSpPr>
      <xdr:spPr>
        <a:xfrm>
          <a:off x="9372111" y="16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91491</xdr:rowOff>
    </xdr:from>
    <xdr:to>
      <xdr:col>12</xdr:col>
      <xdr:colOff>561975</xdr:colOff>
      <xdr:row>99</xdr:row>
      <xdr:rowOff>21641</xdr:rowOff>
    </xdr:to>
    <xdr:sp macro="" textlink="">
      <xdr:nvSpPr>
        <xdr:cNvPr id="484" name="円/楕円 483"/>
        <xdr:cNvSpPr/>
      </xdr:nvSpPr>
      <xdr:spPr>
        <a:xfrm>
          <a:off x="8699500" y="168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38168</xdr:rowOff>
    </xdr:from>
    <xdr:ext cx="534377" cy="259045"/>
    <xdr:sp macro="" textlink="">
      <xdr:nvSpPr>
        <xdr:cNvPr id="485" name="テキスト ボックス 484"/>
        <xdr:cNvSpPr txBox="1"/>
      </xdr:nvSpPr>
      <xdr:spPr>
        <a:xfrm>
          <a:off x="8483111" y="166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71619</xdr:rowOff>
    </xdr:from>
    <xdr:to>
      <xdr:col>11</xdr:col>
      <xdr:colOff>358775</xdr:colOff>
      <xdr:row>99</xdr:row>
      <xdr:rowOff>1769</xdr:rowOff>
    </xdr:to>
    <xdr:sp macro="" textlink="">
      <xdr:nvSpPr>
        <xdr:cNvPr id="486" name="円/楕円 485"/>
        <xdr:cNvSpPr/>
      </xdr:nvSpPr>
      <xdr:spPr>
        <a:xfrm>
          <a:off x="7810500" y="168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18296</xdr:rowOff>
    </xdr:from>
    <xdr:ext cx="534377" cy="259045"/>
    <xdr:sp macro="" textlink="">
      <xdr:nvSpPr>
        <xdr:cNvPr id="487" name="テキスト ボックス 486"/>
        <xdr:cNvSpPr txBox="1"/>
      </xdr:nvSpPr>
      <xdr:spPr>
        <a:xfrm>
          <a:off x="7594111" y="1664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67145</xdr:rowOff>
    </xdr:from>
    <xdr:to>
      <xdr:col>10</xdr:col>
      <xdr:colOff>155575</xdr:colOff>
      <xdr:row>98</xdr:row>
      <xdr:rowOff>168745</xdr:rowOff>
    </xdr:to>
    <xdr:sp macro="" textlink="">
      <xdr:nvSpPr>
        <xdr:cNvPr id="488" name="円/楕円 487"/>
        <xdr:cNvSpPr/>
      </xdr:nvSpPr>
      <xdr:spPr>
        <a:xfrm>
          <a:off x="6921500" y="168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13822</xdr:rowOff>
    </xdr:from>
    <xdr:ext cx="534377" cy="259045"/>
    <xdr:sp macro="" textlink="">
      <xdr:nvSpPr>
        <xdr:cNvPr id="489" name="テキスト ボックス 488"/>
        <xdr:cNvSpPr txBox="1"/>
      </xdr:nvSpPr>
      <xdr:spPr>
        <a:xfrm>
          <a:off x="6705111" y="166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82321</xdr:rowOff>
    </xdr:from>
    <xdr:to>
      <xdr:col>23</xdr:col>
      <xdr:colOff>517525</xdr:colOff>
      <xdr:row>37</xdr:row>
      <xdr:rowOff>31938</xdr:rowOff>
    </xdr:to>
    <xdr:cxnSp macro="">
      <xdr:nvCxnSpPr>
        <xdr:cNvPr id="517" name="直線コネクタ 516"/>
        <xdr:cNvCxnSpPr/>
      </xdr:nvCxnSpPr>
      <xdr:spPr>
        <a:xfrm>
          <a:off x="15481300" y="6083071"/>
          <a:ext cx="838200" cy="2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82321</xdr:rowOff>
    </xdr:from>
    <xdr:to>
      <xdr:col>22</xdr:col>
      <xdr:colOff>365125</xdr:colOff>
      <xdr:row>36</xdr:row>
      <xdr:rowOff>140706</xdr:rowOff>
    </xdr:to>
    <xdr:cxnSp macro="">
      <xdr:nvCxnSpPr>
        <xdr:cNvPr id="520" name="直線コネクタ 519"/>
        <xdr:cNvCxnSpPr/>
      </xdr:nvCxnSpPr>
      <xdr:spPr>
        <a:xfrm flipV="1">
          <a:off x="14592300" y="6083071"/>
          <a:ext cx="889000" cy="22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140706</xdr:rowOff>
    </xdr:from>
    <xdr:to>
      <xdr:col>21</xdr:col>
      <xdr:colOff>161925</xdr:colOff>
      <xdr:row>37</xdr:row>
      <xdr:rowOff>38339</xdr:rowOff>
    </xdr:to>
    <xdr:cxnSp macro="">
      <xdr:nvCxnSpPr>
        <xdr:cNvPr id="523" name="直線コネクタ 522"/>
        <xdr:cNvCxnSpPr/>
      </xdr:nvCxnSpPr>
      <xdr:spPr>
        <a:xfrm flipV="1">
          <a:off x="13703300" y="6312906"/>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38339</xdr:rowOff>
    </xdr:from>
    <xdr:to>
      <xdr:col>19</xdr:col>
      <xdr:colOff>644525</xdr:colOff>
      <xdr:row>37</xdr:row>
      <xdr:rowOff>148844</xdr:rowOff>
    </xdr:to>
    <xdr:cxnSp macro="">
      <xdr:nvCxnSpPr>
        <xdr:cNvPr id="526" name="直線コネクタ 525"/>
        <xdr:cNvCxnSpPr/>
      </xdr:nvCxnSpPr>
      <xdr:spPr>
        <a:xfrm flipV="1">
          <a:off x="12814300" y="6381989"/>
          <a:ext cx="889000" cy="1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152588</xdr:rowOff>
    </xdr:from>
    <xdr:to>
      <xdr:col>23</xdr:col>
      <xdr:colOff>568325</xdr:colOff>
      <xdr:row>37</xdr:row>
      <xdr:rowOff>82738</xdr:rowOff>
    </xdr:to>
    <xdr:sp macro="" textlink="">
      <xdr:nvSpPr>
        <xdr:cNvPr id="536" name="円/楕円 535"/>
        <xdr:cNvSpPr/>
      </xdr:nvSpPr>
      <xdr:spPr>
        <a:xfrm>
          <a:off x="16268700" y="63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4015</xdr:rowOff>
    </xdr:from>
    <xdr:ext cx="534377" cy="259045"/>
    <xdr:sp macro="" textlink="">
      <xdr:nvSpPr>
        <xdr:cNvPr id="537" name="消防費該当値テキスト"/>
        <xdr:cNvSpPr txBox="1"/>
      </xdr:nvSpPr>
      <xdr:spPr>
        <a:xfrm>
          <a:off x="16370300" y="61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31521</xdr:rowOff>
    </xdr:from>
    <xdr:to>
      <xdr:col>22</xdr:col>
      <xdr:colOff>415925</xdr:colOff>
      <xdr:row>35</xdr:row>
      <xdr:rowOff>133121</xdr:rowOff>
    </xdr:to>
    <xdr:sp macro="" textlink="">
      <xdr:nvSpPr>
        <xdr:cNvPr id="538" name="円/楕円 537"/>
        <xdr:cNvSpPr/>
      </xdr:nvSpPr>
      <xdr:spPr>
        <a:xfrm>
          <a:off x="15430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149648</xdr:rowOff>
    </xdr:from>
    <xdr:ext cx="534377" cy="259045"/>
    <xdr:sp macro="" textlink="">
      <xdr:nvSpPr>
        <xdr:cNvPr id="539" name="テキスト ボックス 538"/>
        <xdr:cNvSpPr txBox="1"/>
      </xdr:nvSpPr>
      <xdr:spPr>
        <a:xfrm>
          <a:off x="15214111" y="58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89906</xdr:rowOff>
    </xdr:from>
    <xdr:to>
      <xdr:col>21</xdr:col>
      <xdr:colOff>212725</xdr:colOff>
      <xdr:row>37</xdr:row>
      <xdr:rowOff>20056</xdr:rowOff>
    </xdr:to>
    <xdr:sp macro="" textlink="">
      <xdr:nvSpPr>
        <xdr:cNvPr id="540" name="円/楕円 539"/>
        <xdr:cNvSpPr/>
      </xdr:nvSpPr>
      <xdr:spPr>
        <a:xfrm>
          <a:off x="14541500" y="62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36583</xdr:rowOff>
    </xdr:from>
    <xdr:ext cx="534377" cy="259045"/>
    <xdr:sp macro="" textlink="">
      <xdr:nvSpPr>
        <xdr:cNvPr id="541" name="テキスト ボックス 540"/>
        <xdr:cNvSpPr txBox="1"/>
      </xdr:nvSpPr>
      <xdr:spPr>
        <a:xfrm>
          <a:off x="14325111" y="603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158989</xdr:rowOff>
    </xdr:from>
    <xdr:to>
      <xdr:col>20</xdr:col>
      <xdr:colOff>9525</xdr:colOff>
      <xdr:row>37</xdr:row>
      <xdr:rowOff>89139</xdr:rowOff>
    </xdr:to>
    <xdr:sp macro="" textlink="">
      <xdr:nvSpPr>
        <xdr:cNvPr id="542" name="円/楕円 541"/>
        <xdr:cNvSpPr/>
      </xdr:nvSpPr>
      <xdr:spPr>
        <a:xfrm>
          <a:off x="13652500" y="6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80266</xdr:rowOff>
    </xdr:from>
    <xdr:ext cx="534377" cy="259045"/>
    <xdr:sp macro="" textlink="">
      <xdr:nvSpPr>
        <xdr:cNvPr id="543" name="テキスト ボックス 542"/>
        <xdr:cNvSpPr txBox="1"/>
      </xdr:nvSpPr>
      <xdr:spPr>
        <a:xfrm>
          <a:off x="13436111" y="642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98044</xdr:rowOff>
    </xdr:from>
    <xdr:to>
      <xdr:col>18</xdr:col>
      <xdr:colOff>492125</xdr:colOff>
      <xdr:row>38</xdr:row>
      <xdr:rowOff>28194</xdr:rowOff>
    </xdr:to>
    <xdr:sp macro="" textlink="">
      <xdr:nvSpPr>
        <xdr:cNvPr id="544" name="円/楕円 543"/>
        <xdr:cNvSpPr/>
      </xdr:nvSpPr>
      <xdr:spPr>
        <a:xfrm>
          <a:off x="12763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19321</xdr:rowOff>
    </xdr:from>
    <xdr:ext cx="534377" cy="259045"/>
    <xdr:sp macro="" textlink="">
      <xdr:nvSpPr>
        <xdr:cNvPr id="545" name="テキスト ボックス 544"/>
        <xdr:cNvSpPr txBox="1"/>
      </xdr:nvSpPr>
      <xdr:spPr>
        <a:xfrm>
          <a:off x="12547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136332</xdr:rowOff>
    </xdr:from>
    <xdr:to>
      <xdr:col>23</xdr:col>
      <xdr:colOff>517525</xdr:colOff>
      <xdr:row>57</xdr:row>
      <xdr:rowOff>35885</xdr:rowOff>
    </xdr:to>
    <xdr:cxnSp macro="">
      <xdr:nvCxnSpPr>
        <xdr:cNvPr id="573" name="直線コネクタ 572"/>
        <xdr:cNvCxnSpPr/>
      </xdr:nvCxnSpPr>
      <xdr:spPr>
        <a:xfrm flipV="1">
          <a:off x="15481300" y="9737532"/>
          <a:ext cx="8382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44313</xdr:rowOff>
    </xdr:from>
    <xdr:to>
      <xdr:col>22</xdr:col>
      <xdr:colOff>365125</xdr:colOff>
      <xdr:row>57</xdr:row>
      <xdr:rowOff>35885</xdr:rowOff>
    </xdr:to>
    <xdr:cxnSp macro="">
      <xdr:nvCxnSpPr>
        <xdr:cNvPr id="576" name="直線コネクタ 575"/>
        <xdr:cNvCxnSpPr/>
      </xdr:nvCxnSpPr>
      <xdr:spPr>
        <a:xfrm>
          <a:off x="14592300" y="9302613"/>
          <a:ext cx="889000" cy="5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44313</xdr:rowOff>
    </xdr:from>
    <xdr:to>
      <xdr:col>21</xdr:col>
      <xdr:colOff>161925</xdr:colOff>
      <xdr:row>55</xdr:row>
      <xdr:rowOff>133589</xdr:rowOff>
    </xdr:to>
    <xdr:cxnSp macro="">
      <xdr:nvCxnSpPr>
        <xdr:cNvPr id="579" name="直線コネクタ 578"/>
        <xdr:cNvCxnSpPr/>
      </xdr:nvCxnSpPr>
      <xdr:spPr>
        <a:xfrm flipV="1">
          <a:off x="13703300" y="9302613"/>
          <a:ext cx="889000" cy="26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68575</xdr:rowOff>
    </xdr:from>
    <xdr:to>
      <xdr:col>19</xdr:col>
      <xdr:colOff>644525</xdr:colOff>
      <xdr:row>55</xdr:row>
      <xdr:rowOff>133589</xdr:rowOff>
    </xdr:to>
    <xdr:cxnSp macro="">
      <xdr:nvCxnSpPr>
        <xdr:cNvPr id="582" name="直線コネクタ 581"/>
        <xdr:cNvCxnSpPr/>
      </xdr:nvCxnSpPr>
      <xdr:spPr>
        <a:xfrm>
          <a:off x="12814300" y="9155425"/>
          <a:ext cx="889000" cy="40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6" name="テキスト ボックス 585"/>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85532</xdr:rowOff>
    </xdr:from>
    <xdr:to>
      <xdr:col>23</xdr:col>
      <xdr:colOff>568325</xdr:colOff>
      <xdr:row>57</xdr:row>
      <xdr:rowOff>15682</xdr:rowOff>
    </xdr:to>
    <xdr:sp macro="" textlink="">
      <xdr:nvSpPr>
        <xdr:cNvPr id="592" name="円/楕円 591"/>
        <xdr:cNvSpPr/>
      </xdr:nvSpPr>
      <xdr:spPr>
        <a:xfrm>
          <a:off x="16268700" y="96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108409</xdr:rowOff>
    </xdr:from>
    <xdr:ext cx="534377" cy="259045"/>
    <xdr:sp macro="" textlink="">
      <xdr:nvSpPr>
        <xdr:cNvPr id="593" name="教育費該当値テキスト"/>
        <xdr:cNvSpPr txBox="1"/>
      </xdr:nvSpPr>
      <xdr:spPr>
        <a:xfrm>
          <a:off x="16370300" y="95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156535</xdr:rowOff>
    </xdr:from>
    <xdr:to>
      <xdr:col>22</xdr:col>
      <xdr:colOff>415925</xdr:colOff>
      <xdr:row>57</xdr:row>
      <xdr:rowOff>86685</xdr:rowOff>
    </xdr:to>
    <xdr:sp macro="" textlink="">
      <xdr:nvSpPr>
        <xdr:cNvPr id="594" name="円/楕円 593"/>
        <xdr:cNvSpPr/>
      </xdr:nvSpPr>
      <xdr:spPr>
        <a:xfrm>
          <a:off x="15430500" y="97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103212</xdr:rowOff>
    </xdr:from>
    <xdr:ext cx="534377" cy="259045"/>
    <xdr:sp macro="" textlink="">
      <xdr:nvSpPr>
        <xdr:cNvPr id="595" name="テキスト ボックス 594"/>
        <xdr:cNvSpPr txBox="1"/>
      </xdr:nvSpPr>
      <xdr:spPr>
        <a:xfrm>
          <a:off x="15214111" y="95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164963</xdr:rowOff>
    </xdr:from>
    <xdr:to>
      <xdr:col>21</xdr:col>
      <xdr:colOff>212725</xdr:colOff>
      <xdr:row>54</xdr:row>
      <xdr:rowOff>95113</xdr:rowOff>
    </xdr:to>
    <xdr:sp macro="" textlink="">
      <xdr:nvSpPr>
        <xdr:cNvPr id="596" name="円/楕円 595"/>
        <xdr:cNvSpPr/>
      </xdr:nvSpPr>
      <xdr:spPr>
        <a:xfrm>
          <a:off x="14541500" y="92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111640</xdr:rowOff>
    </xdr:from>
    <xdr:ext cx="534377" cy="259045"/>
    <xdr:sp macro="" textlink="">
      <xdr:nvSpPr>
        <xdr:cNvPr id="597" name="テキスト ボックス 596"/>
        <xdr:cNvSpPr txBox="1"/>
      </xdr:nvSpPr>
      <xdr:spPr>
        <a:xfrm>
          <a:off x="14325111" y="90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82789</xdr:rowOff>
    </xdr:from>
    <xdr:to>
      <xdr:col>20</xdr:col>
      <xdr:colOff>9525</xdr:colOff>
      <xdr:row>56</xdr:row>
      <xdr:rowOff>12939</xdr:rowOff>
    </xdr:to>
    <xdr:sp macro="" textlink="">
      <xdr:nvSpPr>
        <xdr:cNvPr id="598" name="円/楕円 597"/>
        <xdr:cNvSpPr/>
      </xdr:nvSpPr>
      <xdr:spPr>
        <a:xfrm>
          <a:off x="136525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29466</xdr:rowOff>
    </xdr:from>
    <xdr:ext cx="534377" cy="259045"/>
    <xdr:sp macro="" textlink="">
      <xdr:nvSpPr>
        <xdr:cNvPr id="599" name="テキスト ボックス 598"/>
        <xdr:cNvSpPr txBox="1"/>
      </xdr:nvSpPr>
      <xdr:spPr>
        <a:xfrm>
          <a:off x="13436111" y="928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17775</xdr:rowOff>
    </xdr:from>
    <xdr:to>
      <xdr:col>18</xdr:col>
      <xdr:colOff>492125</xdr:colOff>
      <xdr:row>53</xdr:row>
      <xdr:rowOff>119375</xdr:rowOff>
    </xdr:to>
    <xdr:sp macro="" textlink="">
      <xdr:nvSpPr>
        <xdr:cNvPr id="600" name="円/楕円 599"/>
        <xdr:cNvSpPr/>
      </xdr:nvSpPr>
      <xdr:spPr>
        <a:xfrm>
          <a:off x="12763500" y="91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135902</xdr:rowOff>
    </xdr:from>
    <xdr:ext cx="534377" cy="259045"/>
    <xdr:sp macro="" textlink="">
      <xdr:nvSpPr>
        <xdr:cNvPr id="601" name="テキスト ボックス 600"/>
        <xdr:cNvSpPr txBox="1"/>
      </xdr:nvSpPr>
      <xdr:spPr>
        <a:xfrm>
          <a:off x="12547111" y="88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28651</xdr:rowOff>
    </xdr:from>
    <xdr:to>
      <xdr:col>23</xdr:col>
      <xdr:colOff>517525</xdr:colOff>
      <xdr:row>79</xdr:row>
      <xdr:rowOff>35547</xdr:rowOff>
    </xdr:to>
    <xdr:cxnSp macro="">
      <xdr:nvCxnSpPr>
        <xdr:cNvPr id="630" name="直線コネクタ 629"/>
        <xdr:cNvCxnSpPr/>
      </xdr:nvCxnSpPr>
      <xdr:spPr>
        <a:xfrm>
          <a:off x="15481300" y="13573201"/>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25591</xdr:rowOff>
    </xdr:from>
    <xdr:to>
      <xdr:col>22</xdr:col>
      <xdr:colOff>365125</xdr:colOff>
      <xdr:row>79</xdr:row>
      <xdr:rowOff>28651</xdr:rowOff>
    </xdr:to>
    <xdr:cxnSp macro="">
      <xdr:nvCxnSpPr>
        <xdr:cNvPr id="633" name="直線コネクタ 632"/>
        <xdr:cNvCxnSpPr/>
      </xdr:nvCxnSpPr>
      <xdr:spPr>
        <a:xfrm>
          <a:off x="14592300" y="1357014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25591</xdr:rowOff>
    </xdr:from>
    <xdr:to>
      <xdr:col>21</xdr:col>
      <xdr:colOff>161925</xdr:colOff>
      <xdr:row>79</xdr:row>
      <xdr:rowOff>34646</xdr:rowOff>
    </xdr:to>
    <xdr:cxnSp macro="">
      <xdr:nvCxnSpPr>
        <xdr:cNvPr id="636" name="直線コネクタ 635"/>
        <xdr:cNvCxnSpPr/>
      </xdr:nvCxnSpPr>
      <xdr:spPr>
        <a:xfrm flipV="1">
          <a:off x="13703300" y="13570141"/>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16841</xdr:rowOff>
    </xdr:from>
    <xdr:to>
      <xdr:col>19</xdr:col>
      <xdr:colOff>644525</xdr:colOff>
      <xdr:row>79</xdr:row>
      <xdr:rowOff>34646</xdr:rowOff>
    </xdr:to>
    <xdr:cxnSp macro="">
      <xdr:nvCxnSpPr>
        <xdr:cNvPr id="639" name="直線コネクタ 638"/>
        <xdr:cNvCxnSpPr/>
      </xdr:nvCxnSpPr>
      <xdr:spPr>
        <a:xfrm>
          <a:off x="12814300" y="13561391"/>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156197</xdr:rowOff>
    </xdr:from>
    <xdr:to>
      <xdr:col>23</xdr:col>
      <xdr:colOff>568325</xdr:colOff>
      <xdr:row>79</xdr:row>
      <xdr:rowOff>86347</xdr:rowOff>
    </xdr:to>
    <xdr:sp macro="" textlink="">
      <xdr:nvSpPr>
        <xdr:cNvPr id="649" name="円/楕円 648"/>
        <xdr:cNvSpPr/>
      </xdr:nvSpPr>
      <xdr:spPr>
        <a:xfrm>
          <a:off x="16268700" y="135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149301</xdr:rowOff>
    </xdr:from>
    <xdr:to>
      <xdr:col>22</xdr:col>
      <xdr:colOff>415925</xdr:colOff>
      <xdr:row>79</xdr:row>
      <xdr:rowOff>79451</xdr:rowOff>
    </xdr:to>
    <xdr:sp macro="" textlink="">
      <xdr:nvSpPr>
        <xdr:cNvPr id="651" name="円/楕円 650"/>
        <xdr:cNvSpPr/>
      </xdr:nvSpPr>
      <xdr:spPr>
        <a:xfrm>
          <a:off x="15430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70578</xdr:rowOff>
    </xdr:from>
    <xdr:ext cx="469744" cy="259045"/>
    <xdr:sp macro="" textlink="">
      <xdr:nvSpPr>
        <xdr:cNvPr id="652" name="テキスト ボックス 651"/>
        <xdr:cNvSpPr txBox="1"/>
      </xdr:nvSpPr>
      <xdr:spPr>
        <a:xfrm>
          <a:off x="15246427"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146241</xdr:rowOff>
    </xdr:from>
    <xdr:to>
      <xdr:col>21</xdr:col>
      <xdr:colOff>212725</xdr:colOff>
      <xdr:row>79</xdr:row>
      <xdr:rowOff>76391</xdr:rowOff>
    </xdr:to>
    <xdr:sp macro="" textlink="">
      <xdr:nvSpPr>
        <xdr:cNvPr id="653" name="円/楕円 652"/>
        <xdr:cNvSpPr/>
      </xdr:nvSpPr>
      <xdr:spPr>
        <a:xfrm>
          <a:off x="14541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67518</xdr:rowOff>
    </xdr:from>
    <xdr:ext cx="469744" cy="259045"/>
    <xdr:sp macro="" textlink="">
      <xdr:nvSpPr>
        <xdr:cNvPr id="654" name="テキスト ボックス 653"/>
        <xdr:cNvSpPr txBox="1"/>
      </xdr:nvSpPr>
      <xdr:spPr>
        <a:xfrm>
          <a:off x="14357427" y="136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155296</xdr:rowOff>
    </xdr:from>
    <xdr:to>
      <xdr:col>20</xdr:col>
      <xdr:colOff>9525</xdr:colOff>
      <xdr:row>79</xdr:row>
      <xdr:rowOff>85446</xdr:rowOff>
    </xdr:to>
    <xdr:sp macro="" textlink="">
      <xdr:nvSpPr>
        <xdr:cNvPr id="655" name="円/楕円 654"/>
        <xdr:cNvSpPr/>
      </xdr:nvSpPr>
      <xdr:spPr>
        <a:xfrm>
          <a:off x="13652500" y="135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76573</xdr:rowOff>
    </xdr:from>
    <xdr:ext cx="378565" cy="259045"/>
    <xdr:sp macro="" textlink="">
      <xdr:nvSpPr>
        <xdr:cNvPr id="656" name="テキスト ボックス 655"/>
        <xdr:cNvSpPr txBox="1"/>
      </xdr:nvSpPr>
      <xdr:spPr>
        <a:xfrm>
          <a:off x="13514017" y="1362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137491</xdr:rowOff>
    </xdr:from>
    <xdr:to>
      <xdr:col>18</xdr:col>
      <xdr:colOff>492125</xdr:colOff>
      <xdr:row>79</xdr:row>
      <xdr:rowOff>67641</xdr:rowOff>
    </xdr:to>
    <xdr:sp macro="" textlink="">
      <xdr:nvSpPr>
        <xdr:cNvPr id="657" name="円/楕円 656"/>
        <xdr:cNvSpPr/>
      </xdr:nvSpPr>
      <xdr:spPr>
        <a:xfrm>
          <a:off x="12763500" y="135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58768</xdr:rowOff>
    </xdr:from>
    <xdr:ext cx="469744" cy="259045"/>
    <xdr:sp macro="" textlink="">
      <xdr:nvSpPr>
        <xdr:cNvPr id="658" name="テキスト ボックス 657"/>
        <xdr:cNvSpPr txBox="1"/>
      </xdr:nvSpPr>
      <xdr:spPr>
        <a:xfrm>
          <a:off x="12579427" y="1360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47444</xdr:rowOff>
    </xdr:from>
    <xdr:to>
      <xdr:col>23</xdr:col>
      <xdr:colOff>517525</xdr:colOff>
      <xdr:row>93</xdr:row>
      <xdr:rowOff>104953</xdr:rowOff>
    </xdr:to>
    <xdr:cxnSp macro="">
      <xdr:nvCxnSpPr>
        <xdr:cNvPr id="689" name="直線コネクタ 688"/>
        <xdr:cNvCxnSpPr/>
      </xdr:nvCxnSpPr>
      <xdr:spPr>
        <a:xfrm>
          <a:off x="15481300" y="15992294"/>
          <a:ext cx="8382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111500</xdr:rowOff>
    </xdr:from>
    <xdr:to>
      <xdr:col>22</xdr:col>
      <xdr:colOff>365125</xdr:colOff>
      <xdr:row>93</xdr:row>
      <xdr:rowOff>47444</xdr:rowOff>
    </xdr:to>
    <xdr:cxnSp macro="">
      <xdr:nvCxnSpPr>
        <xdr:cNvPr id="692" name="直線コネクタ 691"/>
        <xdr:cNvCxnSpPr/>
      </xdr:nvCxnSpPr>
      <xdr:spPr>
        <a:xfrm>
          <a:off x="14592300" y="15884900"/>
          <a:ext cx="889000" cy="10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83497</xdr:rowOff>
    </xdr:from>
    <xdr:to>
      <xdr:col>21</xdr:col>
      <xdr:colOff>161925</xdr:colOff>
      <xdr:row>92</xdr:row>
      <xdr:rowOff>111500</xdr:rowOff>
    </xdr:to>
    <xdr:cxnSp macro="">
      <xdr:nvCxnSpPr>
        <xdr:cNvPr id="695" name="直線コネクタ 694"/>
        <xdr:cNvCxnSpPr/>
      </xdr:nvCxnSpPr>
      <xdr:spPr>
        <a:xfrm>
          <a:off x="13703300" y="15856897"/>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83497</xdr:rowOff>
    </xdr:from>
    <xdr:to>
      <xdr:col>19</xdr:col>
      <xdr:colOff>644525</xdr:colOff>
      <xdr:row>92</xdr:row>
      <xdr:rowOff>110603</xdr:rowOff>
    </xdr:to>
    <xdr:cxnSp macro="">
      <xdr:nvCxnSpPr>
        <xdr:cNvPr id="698" name="直線コネクタ 697"/>
        <xdr:cNvCxnSpPr/>
      </xdr:nvCxnSpPr>
      <xdr:spPr>
        <a:xfrm flipV="1">
          <a:off x="12814300" y="15856897"/>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54153</xdr:rowOff>
    </xdr:from>
    <xdr:to>
      <xdr:col>23</xdr:col>
      <xdr:colOff>568325</xdr:colOff>
      <xdr:row>93</xdr:row>
      <xdr:rowOff>155753</xdr:rowOff>
    </xdr:to>
    <xdr:sp macro="" textlink="">
      <xdr:nvSpPr>
        <xdr:cNvPr id="708" name="円/楕円 707"/>
        <xdr:cNvSpPr/>
      </xdr:nvSpPr>
      <xdr:spPr>
        <a:xfrm>
          <a:off x="16268700" y="159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77030</xdr:rowOff>
    </xdr:from>
    <xdr:ext cx="534377" cy="259045"/>
    <xdr:sp macro="" textlink="">
      <xdr:nvSpPr>
        <xdr:cNvPr id="709" name="公債費該当値テキスト"/>
        <xdr:cNvSpPr txBox="1"/>
      </xdr:nvSpPr>
      <xdr:spPr>
        <a:xfrm>
          <a:off x="16370300" y="158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168094</xdr:rowOff>
    </xdr:from>
    <xdr:to>
      <xdr:col>22</xdr:col>
      <xdr:colOff>415925</xdr:colOff>
      <xdr:row>93</xdr:row>
      <xdr:rowOff>98244</xdr:rowOff>
    </xdr:to>
    <xdr:sp macro="" textlink="">
      <xdr:nvSpPr>
        <xdr:cNvPr id="710" name="円/楕円 709"/>
        <xdr:cNvSpPr/>
      </xdr:nvSpPr>
      <xdr:spPr>
        <a:xfrm>
          <a:off x="15430500" y="1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114771</xdr:rowOff>
    </xdr:from>
    <xdr:ext cx="534377" cy="259045"/>
    <xdr:sp macro="" textlink="">
      <xdr:nvSpPr>
        <xdr:cNvPr id="711" name="テキスト ボックス 710"/>
        <xdr:cNvSpPr txBox="1"/>
      </xdr:nvSpPr>
      <xdr:spPr>
        <a:xfrm>
          <a:off x="15214111" y="157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60700</xdr:rowOff>
    </xdr:from>
    <xdr:to>
      <xdr:col>21</xdr:col>
      <xdr:colOff>212725</xdr:colOff>
      <xdr:row>92</xdr:row>
      <xdr:rowOff>162300</xdr:rowOff>
    </xdr:to>
    <xdr:sp macro="" textlink="">
      <xdr:nvSpPr>
        <xdr:cNvPr id="712" name="円/楕円 711"/>
        <xdr:cNvSpPr/>
      </xdr:nvSpPr>
      <xdr:spPr>
        <a:xfrm>
          <a:off x="14541500" y="158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7377</xdr:rowOff>
    </xdr:from>
    <xdr:ext cx="534377" cy="259045"/>
    <xdr:sp macro="" textlink="">
      <xdr:nvSpPr>
        <xdr:cNvPr id="713" name="テキスト ボックス 712"/>
        <xdr:cNvSpPr txBox="1"/>
      </xdr:nvSpPr>
      <xdr:spPr>
        <a:xfrm>
          <a:off x="14325111" y="156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32697</xdr:rowOff>
    </xdr:from>
    <xdr:to>
      <xdr:col>20</xdr:col>
      <xdr:colOff>9525</xdr:colOff>
      <xdr:row>92</xdr:row>
      <xdr:rowOff>134297</xdr:rowOff>
    </xdr:to>
    <xdr:sp macro="" textlink="">
      <xdr:nvSpPr>
        <xdr:cNvPr id="714" name="円/楕円 713"/>
        <xdr:cNvSpPr/>
      </xdr:nvSpPr>
      <xdr:spPr>
        <a:xfrm>
          <a:off x="13652500" y="158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150824</xdr:rowOff>
    </xdr:from>
    <xdr:ext cx="534377" cy="259045"/>
    <xdr:sp macro="" textlink="">
      <xdr:nvSpPr>
        <xdr:cNvPr id="715" name="テキスト ボックス 714"/>
        <xdr:cNvSpPr txBox="1"/>
      </xdr:nvSpPr>
      <xdr:spPr>
        <a:xfrm>
          <a:off x="13436111" y="155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59803</xdr:rowOff>
    </xdr:from>
    <xdr:to>
      <xdr:col>18</xdr:col>
      <xdr:colOff>492125</xdr:colOff>
      <xdr:row>92</xdr:row>
      <xdr:rowOff>161403</xdr:rowOff>
    </xdr:to>
    <xdr:sp macro="" textlink="">
      <xdr:nvSpPr>
        <xdr:cNvPr id="716" name="円/楕円 715"/>
        <xdr:cNvSpPr/>
      </xdr:nvSpPr>
      <xdr:spPr>
        <a:xfrm>
          <a:off x="12763500" y="158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6480</xdr:rowOff>
    </xdr:from>
    <xdr:ext cx="534377" cy="259045"/>
    <xdr:sp macro="" textlink="">
      <xdr:nvSpPr>
        <xdr:cNvPr id="717" name="テキスト ボックス 716"/>
        <xdr:cNvSpPr txBox="1"/>
      </xdr:nvSpPr>
      <xdr:spPr>
        <a:xfrm>
          <a:off x="12547111" y="156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住民一人当たりの支出額のうち、分母となる人口は</a:t>
          </a:r>
          <a:r>
            <a:rPr kumimoji="1" lang="en-US" altLang="ja-JP" sz="1300">
              <a:latin typeface="ＭＳ Ｐゴシック"/>
            </a:rPr>
            <a:t>701</a:t>
          </a:r>
          <a:r>
            <a:rPr kumimoji="1" lang="ja-JP" altLang="en-US" sz="1300">
              <a:latin typeface="ＭＳ Ｐゴシック"/>
            </a:rPr>
            <a:t>人減少し、</a:t>
          </a:r>
          <a:r>
            <a:rPr kumimoji="1" lang="en-US" altLang="ja-JP" sz="1300">
              <a:latin typeface="ＭＳ Ｐゴシック"/>
            </a:rPr>
            <a:t>50,264</a:t>
          </a:r>
          <a:r>
            <a:rPr kumimoji="1" lang="ja-JP" altLang="en-US" sz="1300">
              <a:latin typeface="ＭＳ Ｐゴシック"/>
            </a:rPr>
            <a:t>人となっている。</a:t>
          </a:r>
        </a:p>
        <a:p>
          <a:r>
            <a:rPr kumimoji="1" lang="ja-JP" altLang="en-US" sz="1300">
              <a:latin typeface="ＭＳ Ｐゴシック"/>
            </a:rPr>
            <a:t>　分子となる各費目の増減のうち、主なものは下記のとおりである。</a:t>
          </a:r>
          <a:endParaRPr kumimoji="1" lang="en-US" altLang="ja-JP" sz="1300">
            <a:latin typeface="ＭＳ Ｐゴシック"/>
          </a:endParaRPr>
        </a:p>
        <a:p>
          <a:r>
            <a:rPr kumimoji="1" lang="ja-JP" altLang="en-US" sz="1300">
              <a:latin typeface="ＭＳ Ｐゴシック"/>
            </a:rPr>
            <a:t>　消防費は、大川広域行政組合の消防庁舎建設事業に係る負担金が</a:t>
          </a:r>
          <a:r>
            <a:rPr kumimoji="1" lang="en-US" altLang="ja-JP" sz="1300">
              <a:latin typeface="ＭＳ Ｐゴシック"/>
            </a:rPr>
            <a:t>4</a:t>
          </a:r>
          <a:r>
            <a:rPr kumimoji="1" lang="ja-JP" altLang="en-US" sz="1300">
              <a:latin typeface="ＭＳ Ｐゴシック"/>
            </a:rPr>
            <a:t>億円減少した。</a:t>
          </a:r>
          <a:endParaRPr kumimoji="1" lang="en-US" altLang="ja-JP" sz="1300">
            <a:latin typeface="ＭＳ Ｐゴシック"/>
          </a:endParaRPr>
        </a:p>
        <a:p>
          <a:r>
            <a:rPr kumimoji="1" lang="ja-JP" altLang="en-US" sz="1300">
              <a:latin typeface="ＭＳ Ｐゴシック"/>
            </a:rPr>
            <a:t>　民生費は、臨時福祉給付金をはじめ、生活保護費や障害者自立支援給付費等の扶助費が合計</a:t>
          </a:r>
          <a:r>
            <a:rPr kumimoji="1" lang="en-US" altLang="ja-JP" sz="1300">
              <a:latin typeface="ＭＳ Ｐゴシック"/>
            </a:rPr>
            <a:t>2</a:t>
          </a:r>
          <a:r>
            <a:rPr kumimoji="1" lang="ja-JP" altLang="en-US" sz="1300">
              <a:latin typeface="ＭＳ Ｐゴシック"/>
            </a:rPr>
            <a:t>億円増加した。</a:t>
          </a:r>
          <a:endParaRPr kumimoji="1" lang="en-US" altLang="ja-JP" sz="1300">
            <a:latin typeface="ＭＳ Ｐゴシック"/>
          </a:endParaRPr>
        </a:p>
        <a:p>
          <a:r>
            <a:rPr kumimoji="1" lang="ja-JP" altLang="en-US" sz="1300">
              <a:latin typeface="ＭＳ Ｐゴシック"/>
            </a:rPr>
            <a:t>　商工費は、プレミアム商品券換金が終了したため</a:t>
          </a:r>
          <a:r>
            <a:rPr kumimoji="1" lang="en-US" altLang="ja-JP" sz="1300">
              <a:latin typeface="ＭＳ Ｐゴシック"/>
            </a:rPr>
            <a:t>7</a:t>
          </a:r>
          <a:r>
            <a:rPr kumimoji="1" lang="ja-JP" altLang="en-US" sz="1300">
              <a:latin typeface="ＭＳ Ｐゴシック"/>
            </a:rPr>
            <a:t>億円減少した。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％以上で推移している。</a:t>
          </a:r>
        </a:p>
        <a:p>
          <a:r>
            <a:rPr kumimoji="1" lang="ja-JP" altLang="en-US" sz="1400">
              <a:latin typeface="ＭＳ ゴシック" pitchFamily="49" charset="-128"/>
              <a:ea typeface="ＭＳ ゴシック" pitchFamily="49" charset="-128"/>
            </a:rPr>
            <a:t>　財政調整基金残高の比率は平成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年度から財政健全化の取組みにより増加傾向にあるが、平成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年度から普通交付税の合併算定替縮減が続いており平成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年度以降は取り崩しも想定されるので、今後も適正な積立・運用に努める。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本表は当市における全会計の実質赤字額を標準財政規模で除したものである。なお、法適用公営企業会計（病院・水道）における実質収支とは決算書の損益でなく資金収支を示している。</a:t>
          </a:r>
        </a:p>
        <a:p>
          <a:r>
            <a:rPr kumimoji="1" lang="ja-JP" altLang="en-US" sz="1400">
              <a:latin typeface="ＭＳ ゴシック" pitchFamily="49" charset="-128"/>
              <a:ea typeface="ＭＳ ゴシック" pitchFamily="49" charset="-128"/>
            </a:rPr>
            <a:t>　会計別でみると、建設残土処分場特別会計のみが赤字となっているが、その額は減少傾向にある。一方、黒字の構成比率では、病院事業及び水道事業が大きいが特に病院事業は一般会計からの繰入金を受けて黒字化している状況であるため、今後も不断の経営努力を必要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72064_&#12373;&#12396;&#12365;&#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37.1</v>
          </cell>
          <cell r="L73">
            <v>9.9</v>
          </cell>
        </row>
        <row r="75">
          <cell r="K75">
            <v>17.3</v>
          </cell>
          <cell r="L75">
            <v>16</v>
          </cell>
          <cell r="M75">
            <v>14.6</v>
          </cell>
          <cell r="N75">
            <v>13.5</v>
          </cell>
          <cell r="O75">
            <v>12.9</v>
          </cell>
        </row>
        <row r="77">
          <cell r="G77" t="str">
            <v>類似団体内平均値</v>
          </cell>
          <cell r="K77">
            <v>58.2</v>
          </cell>
          <cell r="L77">
            <v>50.3</v>
          </cell>
          <cell r="M77">
            <v>45.9</v>
          </cell>
          <cell r="N77">
            <v>37.299999999999997</v>
          </cell>
          <cell r="O77">
            <v>33.1</v>
          </cell>
        </row>
        <row r="79">
          <cell r="K79">
            <v>10.3</v>
          </cell>
          <cell r="L79">
            <v>9.6</v>
          </cell>
          <cell r="M79">
            <v>8.8000000000000007</v>
          </cell>
          <cell r="N79">
            <v>7.8</v>
          </cell>
          <cell r="O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25313543</v>
      </c>
      <c r="BO4" s="381"/>
      <c r="BP4" s="381"/>
      <c r="BQ4" s="381"/>
      <c r="BR4" s="381"/>
      <c r="BS4" s="381"/>
      <c r="BT4" s="381"/>
      <c r="BU4" s="382"/>
      <c r="BV4" s="380">
        <v>26101252</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4.5</v>
      </c>
      <c r="CU4" s="558"/>
      <c r="CV4" s="558"/>
      <c r="CW4" s="558"/>
      <c r="CX4" s="558"/>
      <c r="CY4" s="558"/>
      <c r="CZ4" s="558"/>
      <c r="DA4" s="559"/>
      <c r="DB4" s="557">
        <v>5.8</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24571544</v>
      </c>
      <c r="BO5" s="386"/>
      <c r="BP5" s="386"/>
      <c r="BQ5" s="386"/>
      <c r="BR5" s="386"/>
      <c r="BS5" s="386"/>
      <c r="BT5" s="386"/>
      <c r="BU5" s="387"/>
      <c r="BV5" s="385">
        <v>25049333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92.7</v>
      </c>
      <c r="CU5" s="356"/>
      <c r="CV5" s="356"/>
      <c r="CW5" s="356"/>
      <c r="CX5" s="356"/>
      <c r="CY5" s="356"/>
      <c r="CZ5" s="356"/>
      <c r="DA5" s="357"/>
      <c r="DB5" s="355">
        <v>89.1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741999</v>
      </c>
      <c r="BO6" s="386"/>
      <c r="BP6" s="386"/>
      <c r="BQ6" s="386"/>
      <c r="BR6" s="386"/>
      <c r="BS6" s="386"/>
      <c r="BT6" s="386"/>
      <c r="BU6" s="387"/>
      <c r="BV6" s="385">
        <v>1051919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95.9</v>
      </c>
      <c r="CU6" s="532"/>
      <c r="CV6" s="532"/>
      <c r="CW6" s="532"/>
      <c r="CX6" s="532"/>
      <c r="CY6" s="532"/>
      <c r="CZ6" s="532"/>
      <c r="DA6" s="533"/>
      <c r="DB6" s="531">
        <v>90.9</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48276</v>
      </c>
      <c r="BO7" s="386"/>
      <c r="BP7" s="386"/>
      <c r="BQ7" s="386"/>
      <c r="BR7" s="386"/>
      <c r="BS7" s="386"/>
      <c r="BT7" s="386"/>
      <c r="BU7" s="387"/>
      <c r="BV7" s="385">
        <v>126079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15565471</v>
      </c>
      <c r="CU7" s="386"/>
      <c r="CV7" s="386"/>
      <c r="CW7" s="386"/>
      <c r="CX7" s="386"/>
      <c r="CY7" s="386"/>
      <c r="CZ7" s="386"/>
      <c r="DA7" s="387"/>
      <c r="DB7" s="385">
        <v>15885722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693723</v>
      </c>
      <c r="BO8" s="386"/>
      <c r="BP8" s="386"/>
      <c r="BQ8" s="386"/>
      <c r="BR8" s="386"/>
      <c r="BS8" s="386"/>
      <c r="BT8" s="386"/>
      <c r="BU8" s="387"/>
      <c r="BV8" s="385">
        <v>925840</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0.42</v>
      </c>
      <c r="CU8" s="495"/>
      <c r="CV8" s="495"/>
      <c r="CW8" s="495"/>
      <c r="CX8" s="495"/>
      <c r="CY8" s="495"/>
      <c r="CZ8" s="495"/>
      <c r="DA8" s="496"/>
      <c r="DB8" s="494">
        <v>0.42</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50272</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-232117</v>
      </c>
      <c r="BO9" s="386"/>
      <c r="BP9" s="386"/>
      <c r="BQ9" s="386"/>
      <c r="BR9" s="386"/>
      <c r="BS9" s="386"/>
      <c r="BT9" s="386"/>
      <c r="BU9" s="387"/>
      <c r="BV9" s="385">
        <v>183056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17.600000000000001</v>
      </c>
      <c r="CU9" s="356"/>
      <c r="CV9" s="356"/>
      <c r="CW9" s="356"/>
      <c r="CX9" s="356"/>
      <c r="CY9" s="356"/>
      <c r="CZ9" s="356"/>
      <c r="DA9" s="357"/>
      <c r="DB9" s="355">
        <v>18.399999999999999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53000</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533963</v>
      </c>
      <c r="BO10" s="386"/>
      <c r="BP10" s="386"/>
      <c r="BQ10" s="386"/>
      <c r="BR10" s="386"/>
      <c r="BS10" s="386"/>
      <c r="BT10" s="386"/>
      <c r="BU10" s="387"/>
      <c r="BV10" s="385">
        <v>442776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8181</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50264</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49867</v>
      </c>
      <c r="S13" s="487"/>
      <c r="T13" s="487"/>
      <c r="U13" s="487"/>
      <c r="V13" s="488"/>
      <c r="W13" s="474" t="s">
        <v>124</v>
      </c>
      <c r="X13" s="398"/>
      <c r="Y13" s="398"/>
      <c r="Z13" s="398"/>
      <c r="AA13" s="398"/>
      <c r="AB13" s="399"/>
      <c r="AC13" s="361">
        <v>1817</v>
      </c>
      <c r="AD13" s="362"/>
      <c r="AE13" s="362"/>
      <c r="AF13" s="362"/>
      <c r="AG13" s="363"/>
      <c r="AH13" s="361">
        <v>1792</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301846</v>
      </c>
      <c r="BO13" s="386"/>
      <c r="BP13" s="386"/>
      <c r="BQ13" s="386"/>
      <c r="BR13" s="386"/>
      <c r="BS13" s="386"/>
      <c r="BT13" s="386"/>
      <c r="BU13" s="387"/>
      <c r="BV13" s="385">
        <v>634013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12.9</v>
      </c>
      <c r="CU13" s="356"/>
      <c r="CV13" s="356"/>
      <c r="CW13" s="356"/>
      <c r="CX13" s="356"/>
      <c r="CY13" s="356"/>
      <c r="CZ13" s="356"/>
      <c r="DA13" s="357"/>
      <c r="DB13" s="355">
        <v>13.5</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50965</v>
      </c>
      <c r="S14" s="487"/>
      <c r="T14" s="487"/>
      <c r="U14" s="487"/>
      <c r="V14" s="488"/>
      <c r="W14" s="489"/>
      <c r="X14" s="401"/>
      <c r="Y14" s="401"/>
      <c r="Z14" s="401"/>
      <c r="AA14" s="401"/>
      <c r="AB14" s="402"/>
      <c r="AC14" s="479">
        <v>7.9</v>
      </c>
      <c r="AD14" s="480"/>
      <c r="AE14" s="480"/>
      <c r="AF14" s="480"/>
      <c r="AG14" s="481"/>
      <c r="AH14" s="479">
        <v>7.5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50605</v>
      </c>
      <c r="S15" s="487"/>
      <c r="T15" s="487"/>
      <c r="U15" s="487"/>
      <c r="V15" s="488"/>
      <c r="W15" s="474" t="s">
        <v>130</v>
      </c>
      <c r="X15" s="398"/>
      <c r="Y15" s="398"/>
      <c r="Z15" s="398"/>
      <c r="AA15" s="398"/>
      <c r="AB15" s="399"/>
      <c r="AC15" s="361">
        <v>6274</v>
      </c>
      <c r="AD15" s="362"/>
      <c r="AE15" s="362"/>
      <c r="AF15" s="362"/>
      <c r="AG15" s="363"/>
      <c r="AH15" s="361">
        <v>6400</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5559048</v>
      </c>
      <c r="BO15" s="381"/>
      <c r="BP15" s="381"/>
      <c r="BQ15" s="381"/>
      <c r="BR15" s="381"/>
      <c r="BS15" s="381"/>
      <c r="BT15" s="381"/>
      <c r="BU15" s="382"/>
      <c r="BV15" s="380">
        <v>5465349</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27.4</v>
      </c>
      <c r="AD16" s="480"/>
      <c r="AE16" s="480"/>
      <c r="AF16" s="480"/>
      <c r="AG16" s="481"/>
      <c r="AH16" s="479">
        <v>27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12939373</v>
      </c>
      <c r="BO16" s="386"/>
      <c r="BP16" s="386"/>
      <c r="BQ16" s="386"/>
      <c r="BR16" s="386"/>
      <c r="BS16" s="386"/>
      <c r="BT16" s="386"/>
      <c r="BU16" s="387"/>
      <c r="BV16" s="385">
        <v>12662599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14819</v>
      </c>
      <c r="AD17" s="362"/>
      <c r="AE17" s="362"/>
      <c r="AF17" s="362"/>
      <c r="AG17" s="363"/>
      <c r="AH17" s="361">
        <v>15544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7023608</v>
      </c>
      <c r="BO17" s="386"/>
      <c r="BP17" s="386"/>
      <c r="BQ17" s="386"/>
      <c r="BR17" s="386"/>
      <c r="BS17" s="386"/>
      <c r="BT17" s="386"/>
      <c r="BU17" s="387"/>
      <c r="BV17" s="385">
        <v>6897790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158.63</v>
      </c>
      <c r="M18" s="450"/>
      <c r="N18" s="450"/>
      <c r="O18" s="450"/>
      <c r="P18" s="450"/>
      <c r="Q18" s="450"/>
      <c r="R18" s="451"/>
      <c r="S18" s="451"/>
      <c r="T18" s="451"/>
      <c r="U18" s="451"/>
      <c r="V18" s="452"/>
      <c r="W18" s="466"/>
      <c r="X18" s="467"/>
      <c r="Y18" s="467"/>
      <c r="Z18" s="467"/>
      <c r="AA18" s="467"/>
      <c r="AB18" s="475"/>
      <c r="AC18" s="349">
        <v>64.7</v>
      </c>
      <c r="AD18" s="350"/>
      <c r="AE18" s="350"/>
      <c r="AF18" s="350"/>
      <c r="AG18" s="453"/>
      <c r="AH18" s="349">
        <v>65.5</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14147146</v>
      </c>
      <c r="BO18" s="386"/>
      <c r="BP18" s="386"/>
      <c r="BQ18" s="386"/>
      <c r="BR18" s="386"/>
      <c r="BS18" s="386"/>
      <c r="BT18" s="386"/>
      <c r="BU18" s="387"/>
      <c r="BV18" s="385">
        <v>13936290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317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17382031</v>
      </c>
      <c r="BO19" s="386"/>
      <c r="BP19" s="386"/>
      <c r="BQ19" s="386"/>
      <c r="BR19" s="386"/>
      <c r="BS19" s="386"/>
      <c r="BT19" s="386"/>
      <c r="BU19" s="387"/>
      <c r="BV19" s="385">
        <v>17748136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19752</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23789320</v>
      </c>
      <c r="BO23" s="386"/>
      <c r="BP23" s="386"/>
      <c r="BQ23" s="386"/>
      <c r="BR23" s="386"/>
      <c r="BS23" s="386"/>
      <c r="BT23" s="386"/>
      <c r="BU23" s="387"/>
      <c r="BV23" s="385">
        <v>24367377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8820</v>
      </c>
      <c r="R24" s="362"/>
      <c r="S24" s="362"/>
      <c r="T24" s="362"/>
      <c r="U24" s="362"/>
      <c r="V24" s="363"/>
      <c r="W24" s="427"/>
      <c r="X24" s="418"/>
      <c r="Y24" s="419"/>
      <c r="Z24" s="358" t="s">
        <v>154</v>
      </c>
      <c r="AA24" s="359"/>
      <c r="AB24" s="359"/>
      <c r="AC24" s="359"/>
      <c r="AD24" s="359"/>
      <c r="AE24" s="359"/>
      <c r="AF24" s="359"/>
      <c r="AG24" s="360"/>
      <c r="AH24" s="361">
        <v>311</v>
      </c>
      <c r="AI24" s="362"/>
      <c r="AJ24" s="362"/>
      <c r="AK24" s="362"/>
      <c r="AL24" s="363"/>
      <c r="AM24" s="361">
        <v>963167</v>
      </c>
      <c r="AN24" s="362"/>
      <c r="AO24" s="362"/>
      <c r="AP24" s="362"/>
      <c r="AQ24" s="362"/>
      <c r="AR24" s="363"/>
      <c r="AS24" s="361">
        <v>3097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13274255</v>
      </c>
      <c r="BO24" s="386"/>
      <c r="BP24" s="386"/>
      <c r="BQ24" s="386"/>
      <c r="BR24" s="386"/>
      <c r="BS24" s="386"/>
      <c r="BT24" s="386"/>
      <c r="BU24" s="387"/>
      <c r="BV24" s="385">
        <v>14332078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6958</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41459</v>
      </c>
      <c r="BO25" s="381"/>
      <c r="BP25" s="381"/>
      <c r="BQ25" s="381"/>
      <c r="BR25" s="381"/>
      <c r="BS25" s="381"/>
      <c r="BT25" s="381"/>
      <c r="BU25" s="382"/>
      <c r="BV25" s="380">
        <v>40654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5940</v>
      </c>
      <c r="R26" s="362"/>
      <c r="S26" s="362"/>
      <c r="T26" s="362"/>
      <c r="U26" s="362"/>
      <c r="V26" s="363"/>
      <c r="W26" s="427"/>
      <c r="X26" s="418"/>
      <c r="Y26" s="419"/>
      <c r="Z26" s="358" t="s">
        <v>160</v>
      </c>
      <c r="AA26" s="440"/>
      <c r="AB26" s="440"/>
      <c r="AC26" s="440"/>
      <c r="AD26" s="440"/>
      <c r="AE26" s="440"/>
      <c r="AF26" s="440"/>
      <c r="AG26" s="441"/>
      <c r="AH26" s="361">
        <v>20</v>
      </c>
      <c r="AI26" s="362"/>
      <c r="AJ26" s="362"/>
      <c r="AK26" s="362"/>
      <c r="AL26" s="363"/>
      <c r="AM26" s="361">
        <v>63880</v>
      </c>
      <c r="AN26" s="362"/>
      <c r="AO26" s="362"/>
      <c r="AP26" s="362"/>
      <c r="AQ26" s="362"/>
      <c r="AR26" s="363"/>
      <c r="AS26" s="361">
        <v>3194</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5000</v>
      </c>
      <c r="R27" s="362"/>
      <c r="S27" s="362"/>
      <c r="T27" s="362"/>
      <c r="U27" s="362"/>
      <c r="V27" s="363"/>
      <c r="W27" s="427"/>
      <c r="X27" s="418"/>
      <c r="Y27" s="419"/>
      <c r="Z27" s="358" t="s">
        <v>163</v>
      </c>
      <c r="AA27" s="359"/>
      <c r="AB27" s="359"/>
      <c r="AC27" s="359"/>
      <c r="AD27" s="359"/>
      <c r="AE27" s="359"/>
      <c r="AF27" s="359"/>
      <c r="AG27" s="360"/>
      <c r="AH27" s="361">
        <v>40</v>
      </c>
      <c r="AI27" s="362"/>
      <c r="AJ27" s="362"/>
      <c r="AK27" s="362"/>
      <c r="AL27" s="363"/>
      <c r="AM27" s="361">
        <v>105040</v>
      </c>
      <c r="AN27" s="362"/>
      <c r="AO27" s="362"/>
      <c r="AP27" s="362"/>
      <c r="AQ27" s="362"/>
      <c r="AR27" s="363"/>
      <c r="AS27" s="361">
        <v>2626</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4500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7538843</v>
      </c>
      <c r="BO28" s="381"/>
      <c r="BP28" s="381"/>
      <c r="BQ28" s="381"/>
      <c r="BR28" s="381"/>
      <c r="BS28" s="381"/>
      <c r="BT28" s="381"/>
      <c r="BU28" s="382"/>
      <c r="BV28" s="380">
        <v>7004880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19</v>
      </c>
      <c r="M29" s="362"/>
      <c r="N29" s="362"/>
      <c r="O29" s="362"/>
      <c r="P29" s="363"/>
      <c r="Q29" s="361">
        <v>4100</v>
      </c>
      <c r="R29" s="362"/>
      <c r="S29" s="362"/>
      <c r="T29" s="362"/>
      <c r="U29" s="362"/>
      <c r="V29" s="363"/>
      <c r="W29" s="428"/>
      <c r="X29" s="429"/>
      <c r="Y29" s="430"/>
      <c r="Z29" s="358" t="s">
        <v>170</v>
      </c>
      <c r="AA29" s="359"/>
      <c r="AB29" s="359"/>
      <c r="AC29" s="359"/>
      <c r="AD29" s="359"/>
      <c r="AE29" s="359"/>
      <c r="AF29" s="359"/>
      <c r="AG29" s="360"/>
      <c r="AH29" s="361">
        <v>351</v>
      </c>
      <c r="AI29" s="362"/>
      <c r="AJ29" s="362"/>
      <c r="AK29" s="362"/>
      <c r="AL29" s="363"/>
      <c r="AM29" s="361">
        <v>1068207</v>
      </c>
      <c r="AN29" s="362"/>
      <c r="AO29" s="362"/>
      <c r="AP29" s="362"/>
      <c r="AQ29" s="362"/>
      <c r="AR29" s="363"/>
      <c r="AS29" s="361">
        <v>3043</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34314</v>
      </c>
      <c r="BO29" s="386"/>
      <c r="BP29" s="386"/>
      <c r="BQ29" s="386"/>
      <c r="BR29" s="386"/>
      <c r="BS29" s="386"/>
      <c r="BT29" s="386"/>
      <c r="BU29" s="387"/>
      <c r="BV29" s="385">
        <v>33941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9154479</v>
      </c>
      <c r="BO30" s="389"/>
      <c r="BP30" s="389"/>
      <c r="BQ30" s="389"/>
      <c r="BR30" s="389"/>
      <c r="BS30" s="389"/>
      <c r="BT30" s="389"/>
      <c r="BU30" s="390"/>
      <c r="BV30" s="388">
        <v>8074736</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10</v>
      </c>
      <c r="AN34" s="345"/>
      <c r="AO34" s="344" t="str">
        <f>IF('各会計、関係団体の財政状況及び健全化判断比率'!B34="","",'各会計、関係団体の財政状況及び健全化判断比率'!B34)</f>
        <v>水道事業会計</v>
      </c>
      <c r="AP34" s="344"/>
      <c r="AQ34" s="344"/>
      <c r="AR34" s="344"/>
      <c r="AS34" s="344"/>
      <c r="AT34" s="344"/>
      <c r="AU34" s="344"/>
      <c r="AV34" s="344"/>
      <c r="AW34" s="344"/>
      <c r="AX34" s="344"/>
      <c r="AY34" s="344"/>
      <c r="AZ34" s="344"/>
      <c r="BA34" s="344"/>
      <c r="BB34" s="344"/>
      <c r="BC34" s="344"/>
      <c r="BD34" s="167"/>
      <c r="BE34" s="345">
        <f>IF(BG34="","",MAX(C34:D43,U34:V43,AM34:AN43)+1)</f>
        <v>12</v>
      </c>
      <c r="BF34" s="345"/>
      <c r="BG34" s="344" t="str">
        <f>IF('各会計、関係団体の財政状況及び健全化判断比率'!B36="","",'各会計、関係団体の財政状況及び健全化判断比率'!B36)</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17</v>
      </c>
      <c r="BX34" s="345"/>
      <c r="BY34" s="344" t="str">
        <f>IF('各会計、関係団体の財政状況及び健全化判断比率'!B68="","",'各会計、関係団体の財政状況及び健全化判断比率'!B68)</f>
        <v>大川広域行政組合（一般会計）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27</v>
      </c>
      <c r="CP34" s="345"/>
      <c r="CQ34" s="344" t="str">
        <f>IF('各会計、関係団体の財政状況及び健全化判断比率'!BS7="","",'各会計、関係団体の財政状況及び健全化判断比率'!BS7)</f>
        <v>さぬき市土地開発公社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共通商品券発行事業特別会計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後期高齢者医療事業特別会計</v>
      </c>
      <c r="X35" s="344"/>
      <c r="Y35" s="344"/>
      <c r="Z35" s="344"/>
      <c r="AA35" s="344"/>
      <c r="AB35" s="344"/>
      <c r="AC35" s="344"/>
      <c r="AD35" s="344"/>
      <c r="AE35" s="344"/>
      <c r="AF35" s="344"/>
      <c r="AG35" s="344"/>
      <c r="AH35" s="344"/>
      <c r="AI35" s="344"/>
      <c r="AJ35" s="344"/>
      <c r="AK35" s="344"/>
      <c r="AL35" s="167"/>
      <c r="AM35" s="345">
        <f t="shared" ref="AM35:AM43" si="0">IF(AO35="","",AM34+1)</f>
        <v>11</v>
      </c>
      <c r="AN35" s="345"/>
      <c r="AO35" s="344" t="str">
        <f>IF('各会計、関係団体の財政状況及び健全化判断比率'!B35="","",'各会計、関係団体の財政状況及び健全化判断比率'!B35)</f>
        <v>病院事業会計</v>
      </c>
      <c r="AP35" s="344"/>
      <c r="AQ35" s="344"/>
      <c r="AR35" s="344"/>
      <c r="AS35" s="344"/>
      <c r="AT35" s="344"/>
      <c r="AU35" s="344"/>
      <c r="AV35" s="344"/>
      <c r="AW35" s="344"/>
      <c r="AX35" s="344"/>
      <c r="AY35" s="344"/>
      <c r="AZ35" s="344"/>
      <c r="BA35" s="344"/>
      <c r="BB35" s="344"/>
      <c r="BC35" s="344"/>
      <c r="BD35" s="167"/>
      <c r="BE35" s="345">
        <f t="shared" ref="BE35:BE43" si="1">IF(BG35="","",BE34+1)</f>
        <v>13</v>
      </c>
      <c r="BF35" s="345"/>
      <c r="BG35" s="344" t="str">
        <f>IF('各会計、関係団体の財政状況及び健全化判断比率'!B37="","",'各会計、関係団体の財政状況及び健全化判断比率'!B37)</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18</v>
      </c>
      <c r="BX35" s="345"/>
      <c r="BY35" s="344" t="str">
        <f>IF('各会計、関係団体の財政状況及び健全化判断比率'!B69="","",'各会計、関係団体の財政状況及び健全化判断比率'!B69)</f>
        <v>大川広域行政組合（介護サービス事業）</v>
      </c>
      <c r="BZ35" s="344"/>
      <c r="CA35" s="344"/>
      <c r="CB35" s="344"/>
      <c r="CC35" s="344"/>
      <c r="CD35" s="344"/>
      <c r="CE35" s="344"/>
      <c r="CF35" s="344"/>
      <c r="CG35" s="344"/>
      <c r="CH35" s="344"/>
      <c r="CI35" s="344"/>
      <c r="CJ35" s="344"/>
      <c r="CK35" s="344"/>
      <c r="CL35" s="344"/>
      <c r="CM35" s="344"/>
      <c r="CN35" s="167"/>
      <c r="CO35" s="345">
        <f t="shared" ref="CO35:CO43" si="3">IF(CQ35="","",CO34+1)</f>
        <v>28</v>
      </c>
      <c r="CP35" s="345"/>
      <c r="CQ35" s="344" t="str">
        <f>IF('各会計、関係団体の財政状況及び健全化判断比率'!BS8="","",'各会計、関係団体の財政状況及び健全化判断比率'!BS8)</f>
        <v>香川県東部流通センター</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建設残土処分場事業特別会計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14</v>
      </c>
      <c r="BF36" s="345"/>
      <c r="BG36" s="344" t="str">
        <f>IF('各会計、関係団体の財政状況及び健全化判断比率'!B38="","",'各会計、関係団体の財政状況及び健全化判断比率'!B38)</f>
        <v>農業集落排水事業特別会計</v>
      </c>
      <c r="BH36" s="344"/>
      <c r="BI36" s="344"/>
      <c r="BJ36" s="344"/>
      <c r="BK36" s="344"/>
      <c r="BL36" s="344"/>
      <c r="BM36" s="344"/>
      <c r="BN36" s="344"/>
      <c r="BO36" s="344"/>
      <c r="BP36" s="344"/>
      <c r="BQ36" s="344"/>
      <c r="BR36" s="344"/>
      <c r="BS36" s="344"/>
      <c r="BT36" s="344"/>
      <c r="BU36" s="344"/>
      <c r="BV36" s="167"/>
      <c r="BW36" s="345">
        <f t="shared" si="2"/>
        <v>19</v>
      </c>
      <c r="BX36" s="345"/>
      <c r="BY36" s="344" t="str">
        <f>IF('各会計、関係団体の財政状況及び健全化判断比率'!B70="","",'各会計、関係団体の財政状況及び健全化判断比率'!B70)</f>
        <v>大川広域行政組合（ふるさと市町村圏基金）</v>
      </c>
      <c r="BZ36" s="344"/>
      <c r="CA36" s="344"/>
      <c r="CB36" s="344"/>
      <c r="CC36" s="344"/>
      <c r="CD36" s="344"/>
      <c r="CE36" s="344"/>
      <c r="CF36" s="344"/>
      <c r="CG36" s="344"/>
      <c r="CH36" s="344"/>
      <c r="CI36" s="344"/>
      <c r="CJ36" s="344"/>
      <c r="CK36" s="344"/>
      <c r="CL36" s="344"/>
      <c r="CM36" s="344"/>
      <c r="CN36" s="167"/>
      <c r="CO36" s="345">
        <f t="shared" si="3"/>
        <v>29</v>
      </c>
      <c r="CP36" s="345"/>
      <c r="CQ36" s="344" t="str">
        <f>IF('各会計、関係団体の財政状況及び健全化判断比率'!BS9="","",'各会計、関係団体の財政状況及び健全化判断比率'!BS9)</f>
        <v>さぬき市SA公社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介護サービス事業特別会計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15</v>
      </c>
      <c r="BF37" s="345"/>
      <c r="BG37" s="344" t="str">
        <f>IF('各会計、関係団体の財政状況及び健全化判断比率'!B39="","",'各会計、関係団体の財政状況及び健全化判断比率'!B39)</f>
        <v>漁業集落排水事業特別会計</v>
      </c>
      <c r="BH37" s="344"/>
      <c r="BI37" s="344"/>
      <c r="BJ37" s="344"/>
      <c r="BK37" s="344"/>
      <c r="BL37" s="344"/>
      <c r="BM37" s="344"/>
      <c r="BN37" s="344"/>
      <c r="BO37" s="344"/>
      <c r="BP37" s="344"/>
      <c r="BQ37" s="344"/>
      <c r="BR37" s="344"/>
      <c r="BS37" s="344"/>
      <c r="BT37" s="344"/>
      <c r="BU37" s="344"/>
      <c r="BV37" s="167"/>
      <c r="BW37" s="345">
        <f t="shared" si="2"/>
        <v>20</v>
      </c>
      <c r="BX37" s="345"/>
      <c r="BY37" s="344" t="str">
        <f>IF('各会計、関係団体の財政状況及び健全化判断比率'!B71="","",'各会計、関係団体の財政状況及び健全化判断比率'!B71)</f>
        <v>香川県東部清掃施設組合</v>
      </c>
      <c r="BZ37" s="344"/>
      <c r="CA37" s="344"/>
      <c r="CB37" s="344"/>
      <c r="CC37" s="344"/>
      <c r="CD37" s="344"/>
      <c r="CE37" s="344"/>
      <c r="CF37" s="344"/>
      <c r="CG37" s="344"/>
      <c r="CH37" s="344"/>
      <c r="CI37" s="344"/>
      <c r="CJ37" s="344"/>
      <c r="CK37" s="344"/>
      <c r="CL37" s="344"/>
      <c r="CM37" s="344"/>
      <c r="CN37" s="167"/>
      <c r="CO37" s="345">
        <f t="shared" si="3"/>
        <v>30</v>
      </c>
      <c r="CP37" s="345"/>
      <c r="CQ37" s="344" t="str">
        <f>IF('各会計、関係団体の財政状況及び健全化判断比率'!BS10="","",'各会計、関係団体の財政状況及び健全化判断比率'!BS10)</f>
        <v>エレキテル尾崎財団</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f t="shared" si="4"/>
        <v>8</v>
      </c>
      <c r="V38" s="345"/>
      <c r="W38" s="344" t="str">
        <f>IF('各会計、関係団体の財政状況及び健全化判断比率'!B32="","",'各会計、関係団体の財政状況及び健全化判断比率'!B32)</f>
        <v>多和診療所事業特別会計</v>
      </c>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16</v>
      </c>
      <c r="BF38" s="345"/>
      <c r="BG38" s="344" t="str">
        <f>IF('各会計、関係団体の財政状況及び健全化判断比率'!B40="","",'各会計、関係団体の財政状況及び健全化判断比率'!B40)</f>
        <v>観光事業特別会計</v>
      </c>
      <c r="BH38" s="344"/>
      <c r="BI38" s="344"/>
      <c r="BJ38" s="344"/>
      <c r="BK38" s="344"/>
      <c r="BL38" s="344"/>
      <c r="BM38" s="344"/>
      <c r="BN38" s="344"/>
      <c r="BO38" s="344"/>
      <c r="BP38" s="344"/>
      <c r="BQ38" s="344"/>
      <c r="BR38" s="344"/>
      <c r="BS38" s="344"/>
      <c r="BT38" s="344"/>
      <c r="BU38" s="344"/>
      <c r="BV38" s="167"/>
      <c r="BW38" s="345">
        <f t="shared" si="2"/>
        <v>21</v>
      </c>
      <c r="BX38" s="345"/>
      <c r="BY38" s="344" t="str">
        <f>IF('各会計、関係団体の財政状況及び健全化判断比率'!B72="","",'各会計、関係団体の財政状況及び健全化判断比率'!B72)</f>
        <v>三木・長尾葬斎組合</v>
      </c>
      <c r="BZ38" s="344"/>
      <c r="CA38" s="344"/>
      <c r="CB38" s="344"/>
      <c r="CC38" s="344"/>
      <c r="CD38" s="344"/>
      <c r="CE38" s="344"/>
      <c r="CF38" s="344"/>
      <c r="CG38" s="344"/>
      <c r="CH38" s="344"/>
      <c r="CI38" s="344"/>
      <c r="CJ38" s="344"/>
      <c r="CK38" s="344"/>
      <c r="CL38" s="344"/>
      <c r="CM38" s="344"/>
      <c r="CN38" s="167"/>
      <c r="CO38" s="345">
        <f t="shared" si="3"/>
        <v>31</v>
      </c>
      <c r="CP38" s="345"/>
      <c r="CQ38" s="344" t="str">
        <f>IF('各会計、関係団体の財政状況及び健全化判断比率'!BS11="","",'各会計、関係団体の財政状況及び健全化判断比率'!BS11)</f>
        <v>志度町体育振興会</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f t="shared" si="4"/>
        <v>9</v>
      </c>
      <c r="V39" s="345"/>
      <c r="W39" s="344" t="str">
        <f>IF('各会計、関係団体の財政状況及び健全化判断比率'!B33="","",'各会計、関係団体の財政状況及び健全化判断比率'!B33)</f>
        <v>津田診療所事業特別会計</v>
      </c>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22</v>
      </c>
      <c r="BX39" s="345"/>
      <c r="BY39" s="344" t="str">
        <f>IF('各会計、関係団体の財政状況及び健全化判断比率'!B73="","",'各会計、関係団体の財政状況及び健全化判断比率'!B73)</f>
        <v>香川県市町総合事務組合</v>
      </c>
      <c r="BZ39" s="344"/>
      <c r="CA39" s="344"/>
      <c r="CB39" s="344"/>
      <c r="CC39" s="344"/>
      <c r="CD39" s="344"/>
      <c r="CE39" s="344"/>
      <c r="CF39" s="344"/>
      <c r="CG39" s="344"/>
      <c r="CH39" s="344"/>
      <c r="CI39" s="344"/>
      <c r="CJ39" s="344"/>
      <c r="CK39" s="344"/>
      <c r="CL39" s="344"/>
      <c r="CM39" s="344"/>
      <c r="CN39" s="167"/>
      <c r="CO39" s="345">
        <f t="shared" si="3"/>
        <v>32</v>
      </c>
      <c r="CP39" s="345"/>
      <c r="CQ39" s="344" t="str">
        <f>IF('各会計、関係団体の財政状況及び健全化判断比率'!BS12="","",'各会計、関係団体の財政状況及び健全化判断比率'!BS12)</f>
        <v>さぬき市文化振興財団</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23</v>
      </c>
      <c r="BX40" s="345"/>
      <c r="BY40" s="344" t="str">
        <f>IF('各会計、関係団体の財政状況及び健全化判断比率'!B74="","",'各会計、関係団体の財政状況及び健全化判断比率'!B74)</f>
        <v>香川県後期高齢者医療広域連合（一般会計）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24</v>
      </c>
      <c r="BX41" s="345"/>
      <c r="BY41" s="344" t="str">
        <f>IF('各会計、関係団体の財政状況及び健全化判断比率'!B75="","",'各会計、関係団体の財政状況及び健全化判断比率'!B75)</f>
        <v>香川県後期高齢者医療広域連合（後期高齢者医療事業）</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25</v>
      </c>
      <c r="BX42" s="345"/>
      <c r="BY42" s="344" t="str">
        <f>IF('各会計、関係団体の財政状況及び健全化判断比率'!B76="","",'各会計、関係団体の財政状況及び健全化判断比率'!B76)</f>
        <v>さぬき市・三木町山林組合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26</v>
      </c>
      <c r="BX43" s="345"/>
      <c r="BY43" s="344" t="str">
        <f>IF('各会計、関係団体の財政状況及び健全化判断比率'!B77="","",'各会計、関係団体の財政状況及び健全化判断比率'!B77)</f>
        <v>東かがわ市外一市一町組合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4" t="s">
        <v>531</v>
      </c>
      <c r="D34" s="1154"/>
      <c r="E34" s="1155"/>
      <c r="F34" s="32" t="s">
        <v>532</v>
      </c>
      <c r="G34" s="33" t="s">
        <v>533</v>
      </c>
      <c r="H34" s="33" t="s">
        <v>534</v>
      </c>
      <c r="I34" s="33" t="s">
        <v>535</v>
      </c>
      <c r="J34" s="34" t="s">
        <v>536</v>
      </c>
      <c r="K34" s="22"/>
      <c r="L34" s="22"/>
      <c r="M34" s="22"/>
      <c r="N34" s="22"/>
      <c r="O34" s="22"/>
      <c r="P34" s="22"/>
    </row>
    <row r="35" spans="1:16" ht="39" customHeight="1">
      <c r="A35" s="22"/>
      <c r="B35" s="35"/>
      <c r="C35" s="1148" t="s">
        <v>537</v>
      </c>
      <c r="D35" s="1149"/>
      <c r="E35" s="1150"/>
      <c r="F35" s="36">
        <v>6</v>
      </c>
      <c r="G35" s="37">
        <v>5.37</v>
      </c>
      <c r="H35" s="37">
        <v>6.3</v>
      </c>
      <c r="I35" s="37">
        <v>6.78</v>
      </c>
      <c r="J35" s="38">
        <v>7.33</v>
      </c>
      <c r="K35" s="22"/>
      <c r="L35" s="22"/>
      <c r="M35" s="22"/>
      <c r="N35" s="22"/>
      <c r="O35" s="22"/>
      <c r="P35" s="22"/>
    </row>
    <row r="36" spans="1:16" ht="39" customHeight="1">
      <c r="A36" s="22"/>
      <c r="B36" s="35"/>
      <c r="C36" s="1148" t="s">
        <v>538</v>
      </c>
      <c r="D36" s="1149"/>
      <c r="E36" s="1150"/>
      <c r="F36" s="36">
        <v>8.51</v>
      </c>
      <c r="G36" s="37">
        <v>8.07</v>
      </c>
      <c r="H36" s="37">
        <v>8</v>
      </c>
      <c r="I36" s="37">
        <v>6.97</v>
      </c>
      <c r="J36" s="38">
        <v>6.37</v>
      </c>
      <c r="K36" s="22"/>
      <c r="L36" s="22"/>
      <c r="M36" s="22"/>
      <c r="N36" s="22"/>
      <c r="O36" s="22"/>
      <c r="P36" s="22"/>
    </row>
    <row r="37" spans="1:16" ht="39" customHeight="1">
      <c r="A37" s="22"/>
      <c r="B37" s="35"/>
      <c r="C37" s="1148" t="s">
        <v>539</v>
      </c>
      <c r="D37" s="1149"/>
      <c r="E37" s="1150"/>
      <c r="F37" s="36">
        <v>3.79</v>
      </c>
      <c r="G37" s="37">
        <v>4.82</v>
      </c>
      <c r="H37" s="37">
        <v>5.34</v>
      </c>
      <c r="I37" s="37">
        <v>6.01</v>
      </c>
      <c r="J37" s="38">
        <v>4.4000000000000004</v>
      </c>
      <c r="K37" s="22"/>
      <c r="L37" s="22"/>
      <c r="M37" s="22"/>
      <c r="N37" s="22"/>
      <c r="O37" s="22"/>
      <c r="P37" s="22"/>
    </row>
    <row r="38" spans="1:16" ht="39" customHeight="1">
      <c r="A38" s="22"/>
      <c r="B38" s="35"/>
      <c r="C38" s="1148" t="s">
        <v>540</v>
      </c>
      <c r="D38" s="1149"/>
      <c r="E38" s="1150"/>
      <c r="F38" s="36">
        <v>0.56999999999999995</v>
      </c>
      <c r="G38" s="37">
        <v>0.82</v>
      </c>
      <c r="H38" s="37">
        <v>0.67</v>
      </c>
      <c r="I38" s="37">
        <v>0.87</v>
      </c>
      <c r="J38" s="38">
        <v>1.32</v>
      </c>
      <c r="K38" s="22"/>
      <c r="L38" s="22"/>
      <c r="M38" s="22"/>
      <c r="N38" s="22"/>
      <c r="O38" s="22"/>
      <c r="P38" s="22"/>
    </row>
    <row r="39" spans="1:16" ht="39" customHeight="1">
      <c r="A39" s="22"/>
      <c r="B39" s="35"/>
      <c r="C39" s="1148" t="s">
        <v>541</v>
      </c>
      <c r="D39" s="1149"/>
      <c r="E39" s="1150"/>
      <c r="F39" s="36">
        <v>0.38</v>
      </c>
      <c r="G39" s="37">
        <v>0.15</v>
      </c>
      <c r="H39" s="37">
        <v>0.36</v>
      </c>
      <c r="I39" s="37">
        <v>0.56000000000000005</v>
      </c>
      <c r="J39" s="38">
        <v>0.64</v>
      </c>
      <c r="K39" s="22"/>
      <c r="L39" s="22"/>
      <c r="M39" s="22"/>
      <c r="N39" s="22"/>
      <c r="O39" s="22"/>
      <c r="P39" s="22"/>
    </row>
    <row r="40" spans="1:16" ht="39" customHeight="1">
      <c r="A40" s="22"/>
      <c r="B40" s="35"/>
      <c r="C40" s="1148" t="s">
        <v>542</v>
      </c>
      <c r="D40" s="1149"/>
      <c r="E40" s="1150"/>
      <c r="F40" s="36">
        <v>0.33</v>
      </c>
      <c r="G40" s="37">
        <v>0.16</v>
      </c>
      <c r="H40" s="37">
        <v>0.17</v>
      </c>
      <c r="I40" s="37">
        <v>0.23</v>
      </c>
      <c r="J40" s="38">
        <v>0.14000000000000001</v>
      </c>
      <c r="K40" s="22"/>
      <c r="L40" s="22"/>
      <c r="M40" s="22"/>
      <c r="N40" s="22"/>
      <c r="O40" s="22"/>
      <c r="P40" s="22"/>
    </row>
    <row r="41" spans="1:16" ht="39" customHeight="1">
      <c r="A41" s="22"/>
      <c r="B41" s="35"/>
      <c r="C41" s="1148" t="s">
        <v>543</v>
      </c>
      <c r="D41" s="1149"/>
      <c r="E41" s="1150"/>
      <c r="F41" s="36">
        <v>0.02</v>
      </c>
      <c r="G41" s="37">
        <v>0.02</v>
      </c>
      <c r="H41" s="37">
        <v>0.04</v>
      </c>
      <c r="I41" s="37">
        <v>7.0000000000000007E-2</v>
      </c>
      <c r="J41" s="38">
        <v>0.1</v>
      </c>
      <c r="K41" s="22"/>
      <c r="L41" s="22"/>
      <c r="M41" s="22"/>
      <c r="N41" s="22"/>
      <c r="O41" s="22"/>
      <c r="P41" s="22"/>
    </row>
    <row r="42" spans="1:16" ht="39" customHeight="1">
      <c r="A42" s="22"/>
      <c r="B42" s="39"/>
      <c r="C42" s="1148" t="s">
        <v>544</v>
      </c>
      <c r="D42" s="1149"/>
      <c r="E42" s="1150"/>
      <c r="F42" s="36" t="s">
        <v>487</v>
      </c>
      <c r="G42" s="37" t="s">
        <v>487</v>
      </c>
      <c r="H42" s="37" t="s">
        <v>487</v>
      </c>
      <c r="I42" s="37" t="s">
        <v>487</v>
      </c>
      <c r="J42" s="38" t="s">
        <v>487</v>
      </c>
      <c r="K42" s="22"/>
      <c r="L42" s="22"/>
      <c r="M42" s="22"/>
      <c r="N42" s="22"/>
      <c r="O42" s="22"/>
      <c r="P42" s="22"/>
    </row>
    <row r="43" spans="1:16" ht="39" customHeight="1" thickBot="1">
      <c r="A43" s="22"/>
      <c r="B43" s="40"/>
      <c r="C43" s="1151" t="s">
        <v>545</v>
      </c>
      <c r="D43" s="1152"/>
      <c r="E43" s="1153"/>
      <c r="F43" s="41">
        <v>0.05</v>
      </c>
      <c r="G43" s="42">
        <v>0.22</v>
      </c>
      <c r="H43" s="42">
        <v>0.04</v>
      </c>
      <c r="I43" s="42">
        <v>0.03</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4" t="s">
        <v>11</v>
      </c>
      <c r="C45" s="1165"/>
      <c r="D45" s="58"/>
      <c r="E45" s="1170" t="s">
        <v>12</v>
      </c>
      <c r="F45" s="1170"/>
      <c r="G45" s="1170"/>
      <c r="H45" s="1170"/>
      <c r="I45" s="1170"/>
      <c r="J45" s="1171"/>
      <c r="K45" s="59">
        <v>3804</v>
      </c>
      <c r="L45" s="60">
        <v>3602</v>
      </c>
      <c r="M45" s="60">
        <v>3626</v>
      </c>
      <c r="N45" s="60">
        <v>3363</v>
      </c>
      <c r="O45" s="61">
        <v>3148</v>
      </c>
      <c r="P45" s="48"/>
      <c r="Q45" s="48"/>
      <c r="R45" s="48"/>
      <c r="S45" s="48"/>
      <c r="T45" s="48"/>
      <c r="U45" s="48"/>
    </row>
    <row r="46" spans="1:21" ht="30.75" customHeight="1">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c r="A47" s="48"/>
      <c r="B47" s="1166"/>
      <c r="C47" s="1167"/>
      <c r="D47" s="62"/>
      <c r="E47" s="1158" t="s">
        <v>14</v>
      </c>
      <c r="F47" s="1158"/>
      <c r="G47" s="1158"/>
      <c r="H47" s="1158"/>
      <c r="I47" s="1158"/>
      <c r="J47" s="1159"/>
      <c r="K47" s="63" t="s">
        <v>487</v>
      </c>
      <c r="L47" s="64" t="s">
        <v>487</v>
      </c>
      <c r="M47" s="64" t="s">
        <v>487</v>
      </c>
      <c r="N47" s="64" t="s">
        <v>487</v>
      </c>
      <c r="O47" s="65" t="s">
        <v>487</v>
      </c>
      <c r="P47" s="48"/>
      <c r="Q47" s="48"/>
      <c r="R47" s="48"/>
      <c r="S47" s="48"/>
      <c r="T47" s="48"/>
      <c r="U47" s="48"/>
    </row>
    <row r="48" spans="1:21" ht="30.75" customHeight="1">
      <c r="A48" s="48"/>
      <c r="B48" s="1166"/>
      <c r="C48" s="1167"/>
      <c r="D48" s="62"/>
      <c r="E48" s="1158" t="s">
        <v>15</v>
      </c>
      <c r="F48" s="1158"/>
      <c r="G48" s="1158"/>
      <c r="H48" s="1158"/>
      <c r="I48" s="1158"/>
      <c r="J48" s="1159"/>
      <c r="K48" s="63">
        <v>1162</v>
      </c>
      <c r="L48" s="64">
        <v>1342</v>
      </c>
      <c r="M48" s="64">
        <v>1353</v>
      </c>
      <c r="N48" s="64">
        <v>1410</v>
      </c>
      <c r="O48" s="65">
        <v>1543</v>
      </c>
      <c r="P48" s="48"/>
      <c r="Q48" s="48"/>
      <c r="R48" s="48"/>
      <c r="S48" s="48"/>
      <c r="T48" s="48"/>
      <c r="U48" s="48"/>
    </row>
    <row r="49" spans="1:21" ht="30.75" customHeight="1">
      <c r="A49" s="48"/>
      <c r="B49" s="1166"/>
      <c r="C49" s="1167"/>
      <c r="D49" s="62"/>
      <c r="E49" s="1158" t="s">
        <v>16</v>
      </c>
      <c r="F49" s="1158"/>
      <c r="G49" s="1158"/>
      <c r="H49" s="1158"/>
      <c r="I49" s="1158"/>
      <c r="J49" s="1159"/>
      <c r="K49" s="63">
        <v>365</v>
      </c>
      <c r="L49" s="64">
        <v>341</v>
      </c>
      <c r="M49" s="64">
        <v>265</v>
      </c>
      <c r="N49" s="64">
        <v>231</v>
      </c>
      <c r="O49" s="65">
        <v>250</v>
      </c>
      <c r="P49" s="48"/>
      <c r="Q49" s="48"/>
      <c r="R49" s="48"/>
      <c r="S49" s="48"/>
      <c r="T49" s="48"/>
      <c r="U49" s="48"/>
    </row>
    <row r="50" spans="1:21" ht="30.75" customHeight="1">
      <c r="A50" s="48"/>
      <c r="B50" s="1166"/>
      <c r="C50" s="1167"/>
      <c r="D50" s="62"/>
      <c r="E50" s="1158" t="s">
        <v>17</v>
      </c>
      <c r="F50" s="1158"/>
      <c r="G50" s="1158"/>
      <c r="H50" s="1158"/>
      <c r="I50" s="1158"/>
      <c r="J50" s="1159"/>
      <c r="K50" s="63">
        <v>17</v>
      </c>
      <c r="L50" s="64">
        <v>7</v>
      </c>
      <c r="M50" s="64">
        <v>5</v>
      </c>
      <c r="N50" s="64">
        <v>5</v>
      </c>
      <c r="O50" s="65">
        <v>6</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3241</v>
      </c>
      <c r="L52" s="64">
        <v>3322</v>
      </c>
      <c r="M52" s="64">
        <v>3538</v>
      </c>
      <c r="N52" s="64">
        <v>3468</v>
      </c>
      <c r="O52" s="65">
        <v>3358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2107</v>
      </c>
      <c r="L53" s="69">
        <v>1970</v>
      </c>
      <c r="M53" s="69">
        <v>1711</v>
      </c>
      <c r="N53" s="69">
        <v>1541</v>
      </c>
      <c r="O53" s="70">
        <v>1589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4" t="s">
        <v>24</v>
      </c>
      <c r="C41" s="1185"/>
      <c r="D41" s="81"/>
      <c r="E41" s="1186" t="s">
        <v>25</v>
      </c>
      <c r="F41" s="1186"/>
      <c r="G41" s="1186"/>
      <c r="H41" s="1187"/>
      <c r="I41" s="82">
        <v>25575</v>
      </c>
      <c r="J41" s="83">
        <v>25758</v>
      </c>
      <c r="K41" s="83">
        <v>25232</v>
      </c>
      <c r="L41" s="83">
        <v>24367</v>
      </c>
      <c r="M41" s="84">
        <v>23789</v>
      </c>
    </row>
    <row r="42" spans="2:13" ht="27.75" customHeight="1">
      <c r="B42" s="1174"/>
      <c r="C42" s="1175"/>
      <c r="D42" s="85"/>
      <c r="E42" s="1178" t="s">
        <v>26</v>
      </c>
      <c r="F42" s="1178"/>
      <c r="G42" s="1178"/>
      <c r="H42" s="1179"/>
      <c r="I42" s="86">
        <v>2116</v>
      </c>
      <c r="J42" s="87">
        <v>798</v>
      </c>
      <c r="K42" s="87">
        <v>789</v>
      </c>
      <c r="L42" s="87">
        <v>700</v>
      </c>
      <c r="M42" s="88">
        <v>697</v>
      </c>
    </row>
    <row r="43" spans="2:13" ht="27.75" customHeight="1">
      <c r="B43" s="1174"/>
      <c r="C43" s="1175"/>
      <c r="D43" s="85"/>
      <c r="E43" s="1178" t="s">
        <v>27</v>
      </c>
      <c r="F43" s="1178"/>
      <c r="G43" s="1178"/>
      <c r="H43" s="1179"/>
      <c r="I43" s="86">
        <v>14890</v>
      </c>
      <c r="J43" s="87">
        <v>14432</v>
      </c>
      <c r="K43" s="87">
        <v>13686</v>
      </c>
      <c r="L43" s="87">
        <v>12976</v>
      </c>
      <c r="M43" s="88">
        <v>12410</v>
      </c>
    </row>
    <row r="44" spans="2:13" ht="27.75" customHeight="1">
      <c r="B44" s="1174"/>
      <c r="C44" s="1175"/>
      <c r="D44" s="85"/>
      <c r="E44" s="1178" t="s">
        <v>28</v>
      </c>
      <c r="F44" s="1178"/>
      <c r="G44" s="1178"/>
      <c r="H44" s="1179"/>
      <c r="I44" s="86">
        <v>1080</v>
      </c>
      <c r="J44" s="87">
        <v>747</v>
      </c>
      <c r="K44" s="87">
        <v>584</v>
      </c>
      <c r="L44" s="87">
        <v>767</v>
      </c>
      <c r="M44" s="88">
        <v>507</v>
      </c>
    </row>
    <row r="45" spans="2:13" ht="27.75" customHeight="1">
      <c r="B45" s="1174"/>
      <c r="C45" s="1175"/>
      <c r="D45" s="85"/>
      <c r="E45" s="1178" t="s">
        <v>29</v>
      </c>
      <c r="F45" s="1178"/>
      <c r="G45" s="1178"/>
      <c r="H45" s="1179"/>
      <c r="I45" s="86">
        <v>3252</v>
      </c>
      <c r="J45" s="87">
        <v>2948</v>
      </c>
      <c r="K45" s="87">
        <v>2638</v>
      </c>
      <c r="L45" s="87">
        <v>2543</v>
      </c>
      <c r="M45" s="88">
        <v>2368</v>
      </c>
    </row>
    <row r="46" spans="2:13" ht="27.75" customHeight="1">
      <c r="B46" s="1174"/>
      <c r="C46" s="1175"/>
      <c r="D46" s="89"/>
      <c r="E46" s="1178" t="s">
        <v>30</v>
      </c>
      <c r="F46" s="1178"/>
      <c r="G46" s="1178"/>
      <c r="H46" s="1179"/>
      <c r="I46" s="86">
        <v>14</v>
      </c>
      <c r="J46" s="87">
        <v>0</v>
      </c>
      <c r="K46" s="87" t="s">
        <v>487</v>
      </c>
      <c r="L46" s="87" t="s">
        <v>487</v>
      </c>
      <c r="M46" s="88" t="s">
        <v>487</v>
      </c>
    </row>
    <row r="47" spans="2:13" ht="27.75" customHeight="1">
      <c r="B47" s="1174"/>
      <c r="C47" s="1175"/>
      <c r="D47" s="90"/>
      <c r="E47" s="1188" t="s">
        <v>31</v>
      </c>
      <c r="F47" s="1189"/>
      <c r="G47" s="1189"/>
      <c r="H47" s="1190"/>
      <c r="I47" s="86" t="s">
        <v>487</v>
      </c>
      <c r="J47" s="87" t="s">
        <v>487</v>
      </c>
      <c r="K47" s="87" t="s">
        <v>487</v>
      </c>
      <c r="L47" s="87" t="s">
        <v>487</v>
      </c>
      <c r="M47" s="88" t="s">
        <v>487</v>
      </c>
    </row>
    <row r="48" spans="2:13" ht="27.75" customHeight="1">
      <c r="B48" s="1174"/>
      <c r="C48" s="1175"/>
      <c r="D48" s="85"/>
      <c r="E48" s="1178" t="s">
        <v>32</v>
      </c>
      <c r="F48" s="1178"/>
      <c r="G48" s="1178"/>
      <c r="H48" s="1179"/>
      <c r="I48" s="86" t="s">
        <v>487</v>
      </c>
      <c r="J48" s="87" t="s">
        <v>487</v>
      </c>
      <c r="K48" s="87" t="s">
        <v>487</v>
      </c>
      <c r="L48" s="87" t="s">
        <v>487</v>
      </c>
      <c r="M48" s="88" t="s">
        <v>487</v>
      </c>
    </row>
    <row r="49" spans="2:13" ht="27.75" customHeight="1">
      <c r="B49" s="1176"/>
      <c r="C49" s="1177"/>
      <c r="D49" s="85"/>
      <c r="E49" s="1178" t="s">
        <v>33</v>
      </c>
      <c r="F49" s="1178"/>
      <c r="G49" s="1178"/>
      <c r="H49" s="1179"/>
      <c r="I49" s="86" t="s">
        <v>487</v>
      </c>
      <c r="J49" s="87" t="s">
        <v>487</v>
      </c>
      <c r="K49" s="87" t="s">
        <v>487</v>
      </c>
      <c r="L49" s="87" t="s">
        <v>487</v>
      </c>
      <c r="M49" s="88" t="s">
        <v>487</v>
      </c>
    </row>
    <row r="50" spans="2:13" ht="27.75" customHeight="1">
      <c r="B50" s="1172" t="s">
        <v>34</v>
      </c>
      <c r="C50" s="1173"/>
      <c r="D50" s="91"/>
      <c r="E50" s="1178" t="s">
        <v>35</v>
      </c>
      <c r="F50" s="1178"/>
      <c r="G50" s="1178"/>
      <c r="H50" s="1179"/>
      <c r="I50" s="86">
        <v>10359</v>
      </c>
      <c r="J50" s="87">
        <v>11123</v>
      </c>
      <c r="K50" s="87">
        <v>12185</v>
      </c>
      <c r="L50" s="87">
        <v>12938</v>
      </c>
      <c r="M50" s="88">
        <v>13915</v>
      </c>
    </row>
    <row r="51" spans="2:13" ht="27.75" customHeight="1">
      <c r="B51" s="1174"/>
      <c r="C51" s="1175"/>
      <c r="D51" s="85"/>
      <c r="E51" s="1178" t="s">
        <v>36</v>
      </c>
      <c r="F51" s="1178"/>
      <c r="G51" s="1178"/>
      <c r="H51" s="1179"/>
      <c r="I51" s="86">
        <v>831</v>
      </c>
      <c r="J51" s="87">
        <v>824</v>
      </c>
      <c r="K51" s="87">
        <v>750</v>
      </c>
      <c r="L51" s="87">
        <v>625</v>
      </c>
      <c r="M51" s="88">
        <v>473</v>
      </c>
    </row>
    <row r="52" spans="2:13" ht="27.75" customHeight="1">
      <c r="B52" s="1176"/>
      <c r="C52" s="1177"/>
      <c r="D52" s="85"/>
      <c r="E52" s="1178" t="s">
        <v>37</v>
      </c>
      <c r="F52" s="1178"/>
      <c r="G52" s="1178"/>
      <c r="H52" s="1179"/>
      <c r="I52" s="86">
        <v>30742</v>
      </c>
      <c r="J52" s="87">
        <v>31414</v>
      </c>
      <c r="K52" s="87">
        <v>31381</v>
      </c>
      <c r="L52" s="87">
        <v>30965</v>
      </c>
      <c r="M52" s="88">
        <v>30539</v>
      </c>
    </row>
    <row r="53" spans="2:13" ht="27.75" customHeight="1" thickBot="1">
      <c r="B53" s="1180" t="s">
        <v>21</v>
      </c>
      <c r="C53" s="1181"/>
      <c r="D53" s="92"/>
      <c r="E53" s="1182" t="s">
        <v>38</v>
      </c>
      <c r="F53" s="1182"/>
      <c r="G53" s="1182"/>
      <c r="H53" s="1183"/>
      <c r="I53" s="93">
        <v>4995</v>
      </c>
      <c r="J53" s="94">
        <v>1323</v>
      </c>
      <c r="K53" s="94">
        <v>-1387</v>
      </c>
      <c r="L53" s="94">
        <v>-3176</v>
      </c>
      <c r="M53" s="95">
        <v>-5154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VY191"/>
  <sheetViews>
    <sheetView showGridLines="0" topLeftCell="A58" zoomScaleNormal="100" zoomScaleSheetLayoutView="55" workbookViewId="0">
      <selection activeCell="F70" sqref="F7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582</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582</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583</v>
      </c>
      <c r="C41" s="248"/>
      <c r="D41" s="248"/>
      <c r="E41" s="248"/>
      <c r="F41" s="248"/>
      <c r="G41" s="248"/>
      <c r="H41" s="248"/>
      <c r="I41" s="248"/>
      <c r="J41" s="248"/>
      <c r="K41" s="248"/>
      <c r="L41" s="248"/>
      <c r="M41" s="248"/>
      <c r="N41" s="248"/>
      <c r="O41" s="248"/>
      <c r="P41" s="249"/>
    </row>
    <row r="42" spans="2:17">
      <c r="B42" s="250"/>
      <c r="C42" s="246"/>
      <c r="D42" s="246"/>
      <c r="E42" s="246"/>
      <c r="F42" s="246"/>
      <c r="G42" s="1200" t="s">
        <v>584</v>
      </c>
      <c r="I42" s="1201"/>
      <c r="J42" s="1201"/>
      <c r="K42" s="1201"/>
      <c r="L42" s="246"/>
      <c r="M42" s="246"/>
      <c r="N42" s="246"/>
      <c r="O42" s="246"/>
    </row>
    <row r="43" spans="2:17">
      <c r="B43" s="250"/>
      <c r="C43" s="246"/>
      <c r="D43" s="246"/>
      <c r="E43" s="246"/>
      <c r="F43" s="246"/>
      <c r="G43" s="1202"/>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585</v>
      </c>
    </row>
    <row r="50" spans="1:17">
      <c r="B50" s="250"/>
      <c r="C50" s="246"/>
      <c r="D50" s="246"/>
      <c r="E50" s="246"/>
      <c r="F50" s="246"/>
      <c r="G50" s="1212"/>
      <c r="H50" s="1213"/>
      <c r="I50" s="1213"/>
      <c r="J50" s="1214"/>
      <c r="K50" s="1215" t="s">
        <v>526</v>
      </c>
      <c r="L50" s="1215" t="s">
        <v>527</v>
      </c>
      <c r="M50" s="1215" t="s">
        <v>528</v>
      </c>
      <c r="N50" s="1215" t="s">
        <v>529</v>
      </c>
      <c r="O50" s="1215" t="s">
        <v>530</v>
      </c>
    </row>
    <row r="51" spans="1:17">
      <c r="B51" s="250"/>
      <c r="C51" s="246"/>
      <c r="D51" s="246"/>
      <c r="E51" s="246"/>
      <c r="F51" s="246"/>
      <c r="G51" s="1216" t="s">
        <v>586</v>
      </c>
      <c r="H51" s="1217"/>
      <c r="I51" s="1218" t="s">
        <v>587</v>
      </c>
      <c r="J51" s="1218"/>
      <c r="K51" s="1219"/>
      <c r="L51" s="1219"/>
      <c r="M51" s="1219"/>
      <c r="N51" s="1219"/>
      <c r="O51" s="1219"/>
    </row>
    <row r="52" spans="1:17">
      <c r="B52" s="250"/>
      <c r="C52" s="246"/>
      <c r="D52" s="246"/>
      <c r="E52" s="246"/>
      <c r="F52" s="246"/>
      <c r="G52" s="1220"/>
      <c r="H52" s="1221"/>
      <c r="I52" s="1222"/>
      <c r="J52" s="1222"/>
      <c r="K52" s="1223"/>
      <c r="L52" s="1223"/>
      <c r="M52" s="1223"/>
      <c r="N52" s="1223"/>
      <c r="O52" s="1223"/>
    </row>
    <row r="53" spans="1:17">
      <c r="A53" s="1224"/>
      <c r="B53" s="250"/>
      <c r="C53" s="246"/>
      <c r="D53" s="246"/>
      <c r="E53" s="246"/>
      <c r="F53" s="246"/>
      <c r="G53" s="1220"/>
      <c r="H53" s="1221"/>
      <c r="I53" s="1225" t="s">
        <v>588</v>
      </c>
      <c r="J53" s="1225"/>
      <c r="K53" s="1226"/>
      <c r="L53" s="1226"/>
      <c r="M53" s="1226"/>
      <c r="N53" s="1226"/>
      <c r="O53" s="1226"/>
    </row>
    <row r="54" spans="1:17">
      <c r="A54" s="1224"/>
      <c r="B54" s="250"/>
      <c r="C54" s="246"/>
      <c r="D54" s="246"/>
      <c r="E54" s="246"/>
      <c r="F54" s="246"/>
      <c r="G54" s="1227"/>
      <c r="H54" s="1228"/>
      <c r="I54" s="1225"/>
      <c r="J54" s="1225"/>
      <c r="K54" s="1229"/>
      <c r="L54" s="1229"/>
      <c r="M54" s="1229"/>
      <c r="N54" s="1229"/>
      <c r="O54" s="1229"/>
    </row>
    <row r="55" spans="1:17">
      <c r="A55" s="1224"/>
      <c r="B55" s="250"/>
      <c r="C55" s="246"/>
      <c r="D55" s="246"/>
      <c r="E55" s="246"/>
      <c r="F55" s="246"/>
      <c r="G55" s="1230" t="s">
        <v>589</v>
      </c>
      <c r="H55" s="1231"/>
      <c r="I55" s="1225" t="s">
        <v>587</v>
      </c>
      <c r="J55" s="1225"/>
      <c r="K55" s="1219"/>
      <c r="L55" s="1219"/>
      <c r="M55" s="1219"/>
      <c r="N55" s="1219"/>
      <c r="O55" s="1219"/>
    </row>
    <row r="56" spans="1:17">
      <c r="A56" s="1224"/>
      <c r="B56" s="250"/>
      <c r="C56" s="246"/>
      <c r="D56" s="246"/>
      <c r="E56" s="246"/>
      <c r="F56" s="246"/>
      <c r="G56" s="1232"/>
      <c r="H56" s="1233"/>
      <c r="I56" s="1225"/>
      <c r="J56" s="1225"/>
      <c r="K56" s="1223"/>
      <c r="L56" s="1223"/>
      <c r="M56" s="1223"/>
      <c r="N56" s="1223"/>
      <c r="O56" s="1223"/>
    </row>
    <row r="57" spans="1:17" s="1224" customFormat="1">
      <c r="B57" s="1234"/>
      <c r="C57" s="1201"/>
      <c r="D57" s="1201"/>
      <c r="E57" s="1201"/>
      <c r="F57" s="1201"/>
      <c r="G57" s="1232"/>
      <c r="H57" s="1233"/>
      <c r="I57" s="1235" t="s">
        <v>588</v>
      </c>
      <c r="J57" s="1235"/>
      <c r="K57" s="1226"/>
      <c r="L57" s="1226"/>
      <c r="M57" s="1226"/>
      <c r="N57" s="1226"/>
      <c r="O57" s="1226"/>
      <c r="P57" s="1236"/>
      <c r="Q57" s="1234"/>
    </row>
    <row r="58" spans="1:17" s="1224" customFormat="1">
      <c r="A58" s="245"/>
      <c r="B58" s="1234"/>
      <c r="C58" s="1201"/>
      <c r="D58" s="1201"/>
      <c r="E58" s="1201"/>
      <c r="F58" s="1201"/>
      <c r="G58" s="1237"/>
      <c r="H58" s="1238"/>
      <c r="I58" s="1235"/>
      <c r="J58" s="1235"/>
      <c r="K58" s="1229"/>
      <c r="L58" s="1229"/>
      <c r="M58" s="1229"/>
      <c r="N58" s="1229"/>
      <c r="O58" s="1229"/>
      <c r="P58" s="1236"/>
      <c r="Q58" s="1234"/>
    </row>
    <row r="59" spans="1:17" s="1224" customFormat="1">
      <c r="A59" s="245"/>
      <c r="B59" s="1234"/>
      <c r="C59" s="1201"/>
      <c r="D59" s="1201"/>
      <c r="E59" s="1201"/>
      <c r="F59" s="1201"/>
      <c r="G59" s="1201"/>
      <c r="H59" s="1201"/>
      <c r="I59" s="1201"/>
      <c r="J59" s="1201"/>
      <c r="K59" s="1239"/>
      <c r="L59" s="1239"/>
      <c r="M59" s="1239"/>
      <c r="N59" s="1239"/>
      <c r="O59" s="1239"/>
      <c r="P59" s="1236"/>
      <c r="Q59" s="1234"/>
    </row>
    <row r="60" spans="1:17" s="1224" customFormat="1">
      <c r="A60" s="245"/>
      <c r="B60" s="1234"/>
      <c r="C60" s="1201"/>
      <c r="D60" s="1201"/>
      <c r="E60" s="1201"/>
      <c r="F60" s="1201"/>
      <c r="G60" s="1201"/>
      <c r="H60" s="1201"/>
      <c r="I60" s="1201"/>
      <c r="J60" s="1201"/>
      <c r="K60" s="1239"/>
      <c r="L60" s="1239"/>
      <c r="M60" s="1239"/>
      <c r="N60" s="1239"/>
      <c r="O60" s="1239"/>
      <c r="P60" s="1236"/>
      <c r="Q60" s="1234"/>
    </row>
    <row r="61" spans="1:17" s="1224" customFormat="1">
      <c r="A61" s="245"/>
      <c r="B61" s="1240"/>
      <c r="C61" s="1241"/>
      <c r="D61" s="1241"/>
      <c r="E61" s="1241"/>
      <c r="F61" s="1241"/>
      <c r="G61" s="1241"/>
      <c r="H61" s="1241"/>
      <c r="I61" s="1241"/>
      <c r="J61" s="1241"/>
      <c r="K61" s="1241"/>
      <c r="L61" s="1241"/>
      <c r="M61" s="1242"/>
      <c r="N61" s="1242"/>
      <c r="O61" s="1242"/>
      <c r="P61" s="1243"/>
      <c r="Q61" s="1234"/>
    </row>
    <row r="62" spans="1:17">
      <c r="B62" s="1199"/>
      <c r="C62" s="1199"/>
      <c r="D62" s="1199"/>
      <c r="E62" s="1199"/>
      <c r="F62" s="1199"/>
      <c r="G62" s="1199"/>
      <c r="H62" s="1199"/>
      <c r="I62" s="1199"/>
      <c r="J62" s="1199"/>
      <c r="K62" s="1199"/>
      <c r="L62" s="1199"/>
      <c r="M62" s="1199"/>
      <c r="N62" s="1199"/>
      <c r="O62" s="1199"/>
      <c r="P62" s="1199"/>
      <c r="Q62" s="246"/>
    </row>
    <row r="63" spans="1:17" ht="17.25">
      <c r="B63" s="309" t="s">
        <v>590</v>
      </c>
      <c r="C63" s="246"/>
      <c r="D63" s="246"/>
      <c r="E63" s="246"/>
      <c r="F63" s="246"/>
      <c r="G63" s="246"/>
      <c r="H63" s="246"/>
      <c r="I63" s="246"/>
      <c r="J63" s="246"/>
      <c r="K63" s="246"/>
      <c r="L63" s="246"/>
      <c r="M63" s="246"/>
      <c r="N63" s="246"/>
      <c r="O63" s="246"/>
    </row>
    <row r="64" spans="1:17">
      <c r="B64" s="250"/>
      <c r="C64" s="246"/>
      <c r="D64" s="246"/>
      <c r="E64" s="246"/>
      <c r="F64" s="246"/>
      <c r="G64" s="1200" t="s">
        <v>584</v>
      </c>
      <c r="I64" s="1201"/>
      <c r="J64" s="1201"/>
      <c r="K64" s="1201"/>
      <c r="L64" s="246"/>
      <c r="M64" s="246"/>
      <c r="N64" s="246"/>
      <c r="O64" s="246"/>
    </row>
    <row r="65" spans="2:30">
      <c r="B65" s="250"/>
      <c r="C65" s="246"/>
      <c r="D65" s="246"/>
      <c r="E65" s="246"/>
      <c r="F65" s="246"/>
      <c r="G65" s="1202" t="s">
        <v>591</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4"/>
      <c r="I70" s="1244"/>
      <c r="J70" s="1245"/>
      <c r="K70" s="1245"/>
      <c r="L70" s="1246"/>
      <c r="M70" s="1245"/>
      <c r="N70" s="1246"/>
      <c r="O70" s="1247"/>
    </row>
    <row r="71" spans="2:30">
      <c r="B71" s="250"/>
      <c r="C71" s="246"/>
      <c r="D71" s="246"/>
      <c r="E71" s="246"/>
      <c r="F71" s="246"/>
      <c r="G71" s="1248" t="s">
        <v>592</v>
      </c>
      <c r="I71" s="1249"/>
      <c r="J71" s="1245"/>
      <c r="K71" s="1245"/>
      <c r="L71" s="1246"/>
      <c r="M71" s="1245"/>
      <c r="N71" s="1246"/>
      <c r="O71" s="1247"/>
    </row>
    <row r="72" spans="2:30">
      <c r="B72" s="250"/>
      <c r="C72" s="246"/>
      <c r="D72" s="246"/>
      <c r="E72" s="246"/>
      <c r="F72" s="246"/>
      <c r="G72" s="1212"/>
      <c r="H72" s="1213"/>
      <c r="I72" s="1213"/>
      <c r="J72" s="1214"/>
      <c r="K72" s="1215" t="s">
        <v>526</v>
      </c>
      <c r="L72" s="1215" t="s">
        <v>527</v>
      </c>
      <c r="M72" s="1215" t="s">
        <v>528</v>
      </c>
      <c r="N72" s="1215" t="s">
        <v>529</v>
      </c>
      <c r="O72" s="1215" t="s">
        <v>530</v>
      </c>
    </row>
    <row r="73" spans="2:30">
      <c r="B73" s="250"/>
      <c r="C73" s="246"/>
      <c r="D73" s="246"/>
      <c r="E73" s="246"/>
      <c r="F73" s="246"/>
      <c r="G73" s="1216" t="s">
        <v>586</v>
      </c>
      <c r="H73" s="1217"/>
      <c r="I73" s="1218" t="s">
        <v>587</v>
      </c>
      <c r="J73" s="1218"/>
      <c r="K73" s="1250">
        <v>37.1</v>
      </c>
      <c r="L73" s="1250">
        <v>9.9</v>
      </c>
      <c r="M73" s="1223"/>
      <c r="N73" s="1223"/>
      <c r="O73" s="1223"/>
      <c r="S73" s="245">
        <v>9.9</v>
      </c>
    </row>
    <row r="74" spans="2:30">
      <c r="B74" s="250"/>
      <c r="C74" s="246"/>
      <c r="D74" s="246"/>
      <c r="E74" s="246"/>
      <c r="F74" s="246"/>
      <c r="G74" s="1220"/>
      <c r="H74" s="1221"/>
      <c r="I74" s="1222"/>
      <c r="J74" s="1222"/>
      <c r="K74" s="1250"/>
      <c r="L74" s="1250"/>
      <c r="M74" s="1223"/>
      <c r="N74" s="1223"/>
      <c r="O74" s="1223"/>
    </row>
    <row r="75" spans="2:30">
      <c r="B75" s="250"/>
      <c r="C75" s="246"/>
      <c r="D75" s="246"/>
      <c r="E75" s="246"/>
      <c r="F75" s="246"/>
      <c r="G75" s="1220"/>
      <c r="H75" s="1221"/>
      <c r="I75" s="1225" t="s">
        <v>593</v>
      </c>
      <c r="J75" s="1225"/>
      <c r="K75" s="1251">
        <v>17.3</v>
      </c>
      <c r="L75" s="1251">
        <v>16</v>
      </c>
      <c r="M75" s="1251">
        <v>14.6</v>
      </c>
      <c r="N75" s="1251">
        <v>13.5</v>
      </c>
      <c r="O75" s="1251">
        <v>12.9</v>
      </c>
      <c r="U75" s="245">
        <v>81.2</v>
      </c>
      <c r="W75" s="245">
        <v>87.2</v>
      </c>
      <c r="Y75" s="245">
        <v>99.8</v>
      </c>
      <c r="AA75" s="245">
        <v>109.5</v>
      </c>
      <c r="AC75" s="245">
        <v>115.2</v>
      </c>
    </row>
    <row r="76" spans="2:30">
      <c r="B76" s="250"/>
      <c r="C76" s="246"/>
      <c r="D76" s="246"/>
      <c r="E76" s="246"/>
      <c r="F76" s="246"/>
      <c r="G76" s="1227"/>
      <c r="H76" s="1228"/>
      <c r="I76" s="1225"/>
      <c r="J76" s="1225"/>
      <c r="K76" s="1229"/>
      <c r="L76" s="1229"/>
      <c r="M76" s="1229"/>
      <c r="N76" s="1229"/>
      <c r="O76" s="1229"/>
    </row>
    <row r="77" spans="2:30">
      <c r="B77" s="250"/>
      <c r="C77" s="246"/>
      <c r="D77" s="246"/>
      <c r="E77" s="246"/>
      <c r="F77" s="246"/>
      <c r="G77" s="1230" t="s">
        <v>589</v>
      </c>
      <c r="H77" s="1231"/>
      <c r="I77" s="1225" t="s">
        <v>587</v>
      </c>
      <c r="J77" s="1225"/>
      <c r="K77" s="1250">
        <v>58.2</v>
      </c>
      <c r="L77" s="1250">
        <v>50.3</v>
      </c>
      <c r="M77" s="1223">
        <v>45.9</v>
      </c>
      <c r="N77" s="1223">
        <v>37.299999999999997</v>
      </c>
      <c r="O77" s="1223">
        <v>33.1</v>
      </c>
      <c r="R77" s="245">
        <v>12.3</v>
      </c>
      <c r="T77" s="245">
        <v>11.1</v>
      </c>
    </row>
    <row r="78" spans="2:30">
      <c r="B78" s="250"/>
      <c r="C78" s="246"/>
      <c r="D78" s="246"/>
      <c r="E78" s="246"/>
      <c r="F78" s="246"/>
      <c r="G78" s="1232"/>
      <c r="H78" s="1233"/>
      <c r="I78" s="1225"/>
      <c r="J78" s="1225"/>
      <c r="K78" s="1250"/>
      <c r="L78" s="1250"/>
      <c r="M78" s="1223"/>
      <c r="N78" s="1223"/>
      <c r="O78" s="1223"/>
    </row>
    <row r="79" spans="2:30">
      <c r="B79" s="250"/>
      <c r="C79" s="246"/>
      <c r="D79" s="246"/>
      <c r="E79" s="246"/>
      <c r="F79" s="246"/>
      <c r="G79" s="1232"/>
      <c r="H79" s="1233"/>
      <c r="I79" s="1252" t="s">
        <v>593</v>
      </c>
      <c r="J79" s="1235"/>
      <c r="K79" s="1253">
        <v>10.3</v>
      </c>
      <c r="L79" s="1253">
        <v>9.6</v>
      </c>
      <c r="M79" s="1253">
        <v>8.8000000000000007</v>
      </c>
      <c r="N79" s="1253">
        <v>7.8</v>
      </c>
      <c r="O79" s="1253">
        <v>7.5</v>
      </c>
      <c r="V79" s="245">
        <v>53.5</v>
      </c>
      <c r="X79" s="245">
        <v>48.2</v>
      </c>
      <c r="Z79" s="245">
        <v>34.200000000000003</v>
      </c>
      <c r="AB79" s="245">
        <v>30.3</v>
      </c>
      <c r="AD79" s="245">
        <v>28.9</v>
      </c>
    </row>
    <row r="80" spans="2:30">
      <c r="B80" s="250"/>
      <c r="C80" s="246"/>
      <c r="D80" s="246"/>
      <c r="E80" s="246"/>
      <c r="F80" s="246"/>
      <c r="G80" s="1237"/>
      <c r="H80" s="1238"/>
      <c r="I80" s="1235"/>
      <c r="J80" s="1235"/>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135"/>
  <sheetViews>
    <sheetView showGridLines="0" zoomScaleNormal="100" zoomScaleSheetLayoutView="70" workbookViewId="0">
      <selection activeCell="F23" sqref="F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135"/>
  <sheetViews>
    <sheetView showGridLines="0" topLeftCell="A106" zoomScaleNormal="100" zoomScaleSheetLayoutView="55" workbookViewId="0">
      <selection activeCell="D113" sqref="D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525</v>
      </c>
      <c r="G2" s="113"/>
      <c r="H2" s="114"/>
    </row>
    <row r="3" spans="1:8">
      <c r="A3" s="110" t="s">
        <v>518</v>
      </c>
      <c r="B3" s="115"/>
      <c r="C3" s="116"/>
      <c r="D3" s="117">
        <v>72188</v>
      </c>
      <c r="E3" s="118"/>
      <c r="F3" s="119">
        <v>50880</v>
      </c>
      <c r="G3" s="120"/>
      <c r="H3" s="121"/>
    </row>
    <row r="4" spans="1:8">
      <c r="A4" s="122"/>
      <c r="B4" s="123"/>
      <c r="C4" s="124"/>
      <c r="D4" s="125">
        <v>39180</v>
      </c>
      <c r="E4" s="126"/>
      <c r="F4" s="127">
        <v>26879</v>
      </c>
      <c r="G4" s="128"/>
      <c r="H4" s="129"/>
    </row>
    <row r="5" spans="1:8">
      <c r="A5" s="110" t="s">
        <v>520</v>
      </c>
      <c r="B5" s="115"/>
      <c r="C5" s="116"/>
      <c r="D5" s="117">
        <v>99482</v>
      </c>
      <c r="E5" s="118"/>
      <c r="F5" s="119">
        <v>63956</v>
      </c>
      <c r="G5" s="120"/>
      <c r="H5" s="121"/>
    </row>
    <row r="6" spans="1:8">
      <c r="A6" s="122"/>
      <c r="B6" s="123"/>
      <c r="C6" s="124"/>
      <c r="D6" s="125">
        <v>77680</v>
      </c>
      <c r="E6" s="126"/>
      <c r="F6" s="127">
        <v>29239</v>
      </c>
      <c r="G6" s="128"/>
      <c r="H6" s="129"/>
    </row>
    <row r="7" spans="1:8">
      <c r="A7" s="110" t="s">
        <v>521</v>
      </c>
      <c r="B7" s="115"/>
      <c r="C7" s="116"/>
      <c r="D7" s="117">
        <v>69213</v>
      </c>
      <c r="E7" s="118"/>
      <c r="F7" s="119">
        <v>66255</v>
      </c>
      <c r="G7" s="120"/>
      <c r="H7" s="121"/>
    </row>
    <row r="8" spans="1:8">
      <c r="A8" s="122"/>
      <c r="B8" s="123"/>
      <c r="C8" s="124"/>
      <c r="D8" s="125">
        <v>40660</v>
      </c>
      <c r="E8" s="126"/>
      <c r="F8" s="127">
        <v>31822</v>
      </c>
      <c r="G8" s="128"/>
      <c r="H8" s="129"/>
    </row>
    <row r="9" spans="1:8">
      <c r="A9" s="110" t="s">
        <v>522</v>
      </c>
      <c r="B9" s="115"/>
      <c r="C9" s="116"/>
      <c r="D9" s="117">
        <v>33160</v>
      </c>
      <c r="E9" s="118"/>
      <c r="F9" s="119">
        <v>54227</v>
      </c>
      <c r="G9" s="120"/>
      <c r="H9" s="121"/>
    </row>
    <row r="10" spans="1:8">
      <c r="A10" s="122"/>
      <c r="B10" s="123"/>
      <c r="C10" s="124"/>
      <c r="D10" s="125">
        <v>24638</v>
      </c>
      <c r="E10" s="126"/>
      <c r="F10" s="127">
        <v>29694</v>
      </c>
      <c r="G10" s="128"/>
      <c r="H10" s="129"/>
    </row>
    <row r="11" spans="1:8">
      <c r="A11" s="110" t="s">
        <v>523</v>
      </c>
      <c r="B11" s="115"/>
      <c r="C11" s="116"/>
      <c r="D11" s="117">
        <v>36883</v>
      </c>
      <c r="E11" s="118"/>
      <c r="F11" s="119">
        <v>57295</v>
      </c>
      <c r="G11" s="120"/>
      <c r="H11" s="121"/>
    </row>
    <row r="12" spans="1:8">
      <c r="A12" s="122"/>
      <c r="B12" s="123"/>
      <c r="C12" s="130"/>
      <c r="D12" s="125">
        <v>28465</v>
      </c>
      <c r="E12" s="126"/>
      <c r="F12" s="127">
        <v>32771</v>
      </c>
      <c r="G12" s="128"/>
      <c r="H12" s="129"/>
    </row>
    <row r="13" spans="1:8">
      <c r="A13" s="110"/>
      <c r="B13" s="115"/>
      <c r="C13" s="131"/>
      <c r="D13" s="132">
        <v>62185</v>
      </c>
      <c r="E13" s="133"/>
      <c r="F13" s="134">
        <v>58523</v>
      </c>
      <c r="G13" s="135"/>
      <c r="H13" s="121"/>
    </row>
    <row r="14" spans="1:8">
      <c r="A14" s="122"/>
      <c r="B14" s="123"/>
      <c r="C14" s="124"/>
      <c r="D14" s="125">
        <v>42125</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3.2</v>
      </c>
      <c r="C19" s="136">
        <f>ROUND(VALUE(SUBSTITUTE(実質収支比率等に係る経年分析!G$48,"▲","-")),2)</f>
        <v>4.08</v>
      </c>
      <c r="D19" s="136">
        <f>ROUND(VALUE(SUBSTITUTE(実質収支比率等に係る経年分析!H$48,"▲","-")),2)</f>
        <v>4.62</v>
      </c>
      <c r="E19" s="136">
        <f>ROUND(VALUE(SUBSTITUTE(実質収支比率等に係る経年分析!I$48,"▲","-")),2)</f>
        <v>5.83</v>
      </c>
      <c r="F19" s="136">
        <f>ROUND(VALUE(SUBSTITUTE(実質収支比率等に係る経年分析!J$48,"▲","-")),2)</f>
        <v>4.46</v>
      </c>
    </row>
    <row r="20" spans="1:11">
      <c r="A20" s="136" t="s">
        <v>43</v>
      </c>
      <c r="B20" s="136">
        <f>ROUND(VALUE(SUBSTITUTE(実質収支比率等に係る経年分析!F$47,"▲","-")),2)</f>
        <v>29.99</v>
      </c>
      <c r="C20" s="136">
        <f>ROUND(VALUE(SUBSTITUTE(実質収支比率等に係る経年分析!G$47,"▲","-")),2)</f>
        <v>32.479999999999997</v>
      </c>
      <c r="D20" s="136">
        <f>ROUND(VALUE(SUBSTITUTE(実質収支比率等に係る経年分析!H$47,"▲","-")),2)</f>
        <v>40.81</v>
      </c>
      <c r="E20" s="136">
        <f>ROUND(VALUE(SUBSTITUTE(実質収支比率等に係る経年分析!I$47,"▲","-")),2)</f>
        <v>44.09</v>
      </c>
      <c r="F20" s="136">
        <f>ROUND(VALUE(SUBSTITUTE(実質収支比率等に係る経年分析!J$47,"▲","-")),2)</f>
        <v>48.43</v>
      </c>
    </row>
    <row r="21" spans="1:11">
      <c r="A21" s="136" t="s">
        <v>44</v>
      </c>
      <c r="B21" s="136">
        <f>IF(ISNUMBER(VALUE(SUBSTITUTE(実質収支比率等に係る経年分析!F$49,"▲","-"))),ROUND(VALUE(SUBSTITUTE(実質収支比率等に係る経年分析!F$49,"▲","-")),2),NA())</f>
        <v>6.15</v>
      </c>
      <c r="C21" s="136">
        <f>IF(ISNUMBER(VALUE(SUBSTITUTE(実質収支比率等に係る経年分析!G$49,"▲","-"))),ROUND(VALUE(SUBSTITUTE(実質収支比率等に係る経年分析!G$49,"▲","-")),2),NA())</f>
        <v>5.04</v>
      </c>
      <c r="D21" s="136">
        <f>IF(ISNUMBER(VALUE(SUBSTITUTE(実質収支比率等に係る経年分析!H$49,"▲","-"))),ROUND(VALUE(SUBSTITUTE(実質収支比率等に係る経年分析!H$49,"▲","-")),2),NA())</f>
        <v>8.68</v>
      </c>
      <c r="E21" s="136">
        <f>IF(ISNUMBER(VALUE(SUBSTITUTE(実質収支比率等に係る経年分析!I$49,"▲","-"))),ROUND(VALUE(SUBSTITUTE(実質収支比率等に係る経年分析!I$49,"▲","-")),2),NA())</f>
        <v>3.99</v>
      </c>
      <c r="F21" s="136">
        <f>IF(ISNUMBER(VALUE(SUBSTITUTE(実質収支比率等に係る経年分析!J$49,"▲","-"))),ROUND(VALUE(SUBSTITUTE(実質収支比率等に係る経年分析!J$49,"▲","-")),2),NA())</f>
        <v>1.94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共通商品券発行事業特別会計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0.56000000000000005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4.4000000000000004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7.33</v>
      </c>
    </row>
    <row r="36" spans="1:16">
      <c r="A36" s="137" t="str">
        <f>IF(連結実質赤字比率に係る赤字・黒字の構成分析!C$34="",NA(),連結実質赤字比率に係る赤字・黒字の構成分析!C$34)</f>
        <v>建設残土処分場事業特別会計</v>
      </c>
      <c r="B36" s="137">
        <f>IF(ROUND(VALUE(SUBSTITUTE(連結実質赤字比率に係る赤字・黒字の構成分析!F$34,"▲", "-")), 2) &lt; 0, ABS(ROUND(VALUE(SUBSTITUTE(連結実質赤字比率に係る赤字・黒字の構成分析!F$34,"▲", "-")), 2)), NA())</f>
        <v>0.92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0.91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0.89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0.09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3241</v>
      </c>
      <c r="E42" s="138"/>
      <c r="F42" s="138"/>
      <c r="G42" s="138">
        <f>'実質公債費比率（分子）の構造'!L$52</f>
        <v>3322</v>
      </c>
      <c r="H42" s="138"/>
      <c r="I42" s="138"/>
      <c r="J42" s="138">
        <f>'実質公債費比率（分子）の構造'!M$52</f>
        <v>3538</v>
      </c>
      <c r="K42" s="138"/>
      <c r="L42" s="138"/>
      <c r="M42" s="138">
        <f>'実質公債費比率（分子）の構造'!N$52</f>
        <v>3468</v>
      </c>
      <c r="N42" s="138"/>
      <c r="O42" s="138"/>
      <c r="P42" s="138">
        <f>'実質公債費比率（分子）の構造'!O$52</f>
        <v>3358</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17</v>
      </c>
      <c r="C44" s="138"/>
      <c r="D44" s="138"/>
      <c r="E44" s="138">
        <f>'実質公債費比率（分子）の構造'!L$50</f>
        <v>7</v>
      </c>
      <c r="F44" s="138"/>
      <c r="G44" s="138"/>
      <c r="H44" s="138">
        <f>'実質公債費比率（分子）の構造'!M$50</f>
        <v>5</v>
      </c>
      <c r="I44" s="138"/>
      <c r="J44" s="138"/>
      <c r="K44" s="138">
        <f>'実質公債費比率（分子）の構造'!N$50</f>
        <v>5</v>
      </c>
      <c r="L44" s="138"/>
      <c r="M44" s="138"/>
      <c r="N44" s="138">
        <f>'実質公債費比率（分子）の構造'!O$50</f>
        <v>6</v>
      </c>
      <c r="O44" s="138"/>
      <c r="P44" s="138"/>
    </row>
    <row r="45" spans="1:16">
      <c r="A45" s="138" t="s">
        <v>54</v>
      </c>
      <c r="B45" s="138">
        <f>'実質公債費比率（分子）の構造'!K$49</f>
        <v>365</v>
      </c>
      <c r="C45" s="138"/>
      <c r="D45" s="138"/>
      <c r="E45" s="138">
        <f>'実質公債費比率（分子）の構造'!L$49</f>
        <v>341</v>
      </c>
      <c r="F45" s="138"/>
      <c r="G45" s="138"/>
      <c r="H45" s="138">
        <f>'実質公債費比率（分子）の構造'!M$49</f>
        <v>265</v>
      </c>
      <c r="I45" s="138"/>
      <c r="J45" s="138"/>
      <c r="K45" s="138">
        <f>'実質公債費比率（分子）の構造'!N$49</f>
        <v>231</v>
      </c>
      <c r="L45" s="138"/>
      <c r="M45" s="138"/>
      <c r="N45" s="138">
        <f>'実質公債費比率（分子）の構造'!O$49</f>
        <v>250</v>
      </c>
      <c r="O45" s="138"/>
      <c r="P45" s="138"/>
    </row>
    <row r="46" spans="1:16">
      <c r="A46" s="138" t="s">
        <v>55</v>
      </c>
      <c r="B46" s="138">
        <f>'実質公債費比率（分子）の構造'!K$48</f>
        <v>1162</v>
      </c>
      <c r="C46" s="138"/>
      <c r="D46" s="138"/>
      <c r="E46" s="138">
        <f>'実質公債費比率（分子）の構造'!L$48</f>
        <v>1342</v>
      </c>
      <c r="F46" s="138"/>
      <c r="G46" s="138"/>
      <c r="H46" s="138">
        <f>'実質公債費比率（分子）の構造'!M$48</f>
        <v>1353</v>
      </c>
      <c r="I46" s="138"/>
      <c r="J46" s="138"/>
      <c r="K46" s="138">
        <f>'実質公債費比率（分子）の構造'!N$48</f>
        <v>1410</v>
      </c>
      <c r="L46" s="138"/>
      <c r="M46" s="138"/>
      <c r="N46" s="138">
        <f>'実質公債費比率（分子）の構造'!O$48</f>
        <v>1543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3804</v>
      </c>
      <c r="C49" s="138"/>
      <c r="D49" s="138"/>
      <c r="E49" s="138">
        <f>'実質公債費比率（分子）の構造'!L$45</f>
        <v>3602</v>
      </c>
      <c r="F49" s="138"/>
      <c r="G49" s="138"/>
      <c r="H49" s="138">
        <f>'実質公債費比率（分子）の構造'!M$45</f>
        <v>3626</v>
      </c>
      <c r="I49" s="138"/>
      <c r="J49" s="138"/>
      <c r="K49" s="138">
        <f>'実質公債費比率（分子）の構造'!N$45</f>
        <v>3363</v>
      </c>
      <c r="L49" s="138"/>
      <c r="M49" s="138"/>
      <c r="N49" s="138">
        <f>'実質公債費比率（分子）の構造'!O$45</f>
        <v>3148</v>
      </c>
      <c r="O49" s="138"/>
      <c r="P49" s="138"/>
    </row>
    <row r="50" spans="1:16">
      <c r="A50" s="138" t="s">
        <v>59</v>
      </c>
      <c r="B50" s="138" t="e">
        <f>NA()</f>
        <v>#N/A</v>
      </c>
      <c r="C50" s="138">
        <f>IF(ISNUMBER('実質公債費比率（分子）の構造'!K$53),'実質公債費比率（分子）の構造'!K$53,NA())</f>
        <v>2107</v>
      </c>
      <c r="D50" s="138" t="e">
        <f>NA()</f>
        <v>#N/A</v>
      </c>
      <c r="E50" s="138" t="e">
        <f>NA()</f>
        <v>#N/A</v>
      </c>
      <c r="F50" s="138">
        <f>IF(ISNUMBER('実質公債費比率（分子）の構造'!L$53),'実質公債費比率（分子）の構造'!L$53,NA())</f>
        <v>1970</v>
      </c>
      <c r="G50" s="138" t="e">
        <f>NA()</f>
        <v>#N/A</v>
      </c>
      <c r="H50" s="138" t="e">
        <f>NA()</f>
        <v>#N/A</v>
      </c>
      <c r="I50" s="138">
        <f>IF(ISNUMBER('実質公債費比率（分子）の構造'!M$53),'実質公債費比率（分子）の構造'!M$53,NA())</f>
        <v>1711</v>
      </c>
      <c r="J50" s="138" t="e">
        <f>NA()</f>
        <v>#N/A</v>
      </c>
      <c r="K50" s="138" t="e">
        <f>NA()</f>
        <v>#N/A</v>
      </c>
      <c r="L50" s="138">
        <f>IF(ISNUMBER('実質公債費比率（分子）の構造'!N$53),'実質公債費比率（分子）の構造'!N$53,NA())</f>
        <v>1541</v>
      </c>
      <c r="M50" s="138" t="e">
        <f>NA()</f>
        <v>#N/A</v>
      </c>
      <c r="N50" s="138" t="e">
        <f>NA()</f>
        <v>#N/A</v>
      </c>
      <c r="O50" s="138">
        <f>IF(ISNUMBER('実質公債費比率（分子）の構造'!O$53),'実質公債費比率（分子）の構造'!O$53,NA())</f>
        <v>1589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30742</v>
      </c>
      <c r="E56" s="137"/>
      <c r="F56" s="137"/>
      <c r="G56" s="137">
        <f>'将来負担比率（分子）の構造'!J$52</f>
        <v>31414</v>
      </c>
      <c r="H56" s="137"/>
      <c r="I56" s="137"/>
      <c r="J56" s="137">
        <f>'将来負担比率（分子）の構造'!K$52</f>
        <v>31381</v>
      </c>
      <c r="K56" s="137"/>
      <c r="L56" s="137"/>
      <c r="M56" s="137">
        <f>'将来負担比率（分子）の構造'!L$52</f>
        <v>30965</v>
      </c>
      <c r="N56" s="137"/>
      <c r="O56" s="137"/>
      <c r="P56" s="137">
        <f>'将来負担比率（分子）の構造'!M$52</f>
        <v>30539</v>
      </c>
    </row>
    <row r="57" spans="1:16">
      <c r="A57" s="137" t="s">
        <v>36</v>
      </c>
      <c r="B57" s="137"/>
      <c r="C57" s="137"/>
      <c r="D57" s="137">
        <f>'将来負担比率（分子）の構造'!I$51</f>
        <v>831</v>
      </c>
      <c r="E57" s="137"/>
      <c r="F57" s="137"/>
      <c r="G57" s="137">
        <f>'将来負担比率（分子）の構造'!J$51</f>
        <v>824</v>
      </c>
      <c r="H57" s="137"/>
      <c r="I57" s="137"/>
      <c r="J57" s="137">
        <f>'将来負担比率（分子）の構造'!K$51</f>
        <v>750</v>
      </c>
      <c r="K57" s="137"/>
      <c r="L57" s="137"/>
      <c r="M57" s="137">
        <f>'将来負担比率（分子）の構造'!L$51</f>
        <v>625</v>
      </c>
      <c r="N57" s="137"/>
      <c r="O57" s="137"/>
      <c r="P57" s="137">
        <f>'将来負担比率（分子）の構造'!M$51</f>
        <v>473</v>
      </c>
    </row>
    <row r="58" spans="1:16">
      <c r="A58" s="137" t="s">
        <v>35</v>
      </c>
      <c r="B58" s="137"/>
      <c r="C58" s="137"/>
      <c r="D58" s="137">
        <f>'将来負担比率（分子）の構造'!I$50</f>
        <v>10359</v>
      </c>
      <c r="E58" s="137"/>
      <c r="F58" s="137"/>
      <c r="G58" s="137">
        <f>'将来負担比率（分子）の構造'!J$50</f>
        <v>11123</v>
      </c>
      <c r="H58" s="137"/>
      <c r="I58" s="137"/>
      <c r="J58" s="137">
        <f>'将来負担比率（分子）の構造'!K$50</f>
        <v>12185</v>
      </c>
      <c r="K58" s="137"/>
      <c r="L58" s="137"/>
      <c r="M58" s="137">
        <f>'将来負担比率（分子）の構造'!L$50</f>
        <v>12938</v>
      </c>
      <c r="N58" s="137"/>
      <c r="O58" s="137"/>
      <c r="P58" s="137">
        <f>'将来負担比率（分子）の構造'!M$50</f>
        <v>13915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3252</v>
      </c>
      <c r="C62" s="137"/>
      <c r="D62" s="137"/>
      <c r="E62" s="137">
        <f>'将来負担比率（分子）の構造'!J$45</f>
        <v>2948</v>
      </c>
      <c r="F62" s="137"/>
      <c r="G62" s="137"/>
      <c r="H62" s="137">
        <f>'将来負担比率（分子）の構造'!K$45</f>
        <v>2638</v>
      </c>
      <c r="I62" s="137"/>
      <c r="J62" s="137"/>
      <c r="K62" s="137">
        <f>'将来負担比率（分子）の構造'!L$45</f>
        <v>2543</v>
      </c>
      <c r="L62" s="137"/>
      <c r="M62" s="137"/>
      <c r="N62" s="137">
        <f>'将来負担比率（分子）の構造'!M$45</f>
        <v>2368</v>
      </c>
      <c r="O62" s="137"/>
      <c r="P62" s="137"/>
    </row>
    <row r="63" spans="1:16">
      <c r="A63" s="137" t="s">
        <v>28</v>
      </c>
      <c r="B63" s="137">
        <f>'将来負担比率（分子）の構造'!I$44</f>
        <v>1080</v>
      </c>
      <c r="C63" s="137"/>
      <c r="D63" s="137"/>
      <c r="E63" s="137">
        <f>'将来負担比率（分子）の構造'!J$44</f>
        <v>747</v>
      </c>
      <c r="F63" s="137"/>
      <c r="G63" s="137"/>
      <c r="H63" s="137">
        <f>'将来負担比率（分子）の構造'!K$44</f>
        <v>584</v>
      </c>
      <c r="I63" s="137"/>
      <c r="J63" s="137"/>
      <c r="K63" s="137">
        <f>'将来負担比率（分子）の構造'!L$44</f>
        <v>767</v>
      </c>
      <c r="L63" s="137"/>
      <c r="M63" s="137"/>
      <c r="N63" s="137">
        <f>'将来負担比率（分子）の構造'!M$44</f>
        <v>507</v>
      </c>
      <c r="O63" s="137"/>
      <c r="P63" s="137"/>
    </row>
    <row r="64" spans="1:16">
      <c r="A64" s="137" t="s">
        <v>27</v>
      </c>
      <c r="B64" s="137">
        <f>'将来負担比率（分子）の構造'!I$43</f>
        <v>14890</v>
      </c>
      <c r="C64" s="137"/>
      <c r="D64" s="137"/>
      <c r="E64" s="137">
        <f>'将来負担比率（分子）の構造'!J$43</f>
        <v>14432</v>
      </c>
      <c r="F64" s="137"/>
      <c r="G64" s="137"/>
      <c r="H64" s="137">
        <f>'将来負担比率（分子）の構造'!K$43</f>
        <v>13686</v>
      </c>
      <c r="I64" s="137"/>
      <c r="J64" s="137"/>
      <c r="K64" s="137">
        <f>'将来負担比率（分子）の構造'!L$43</f>
        <v>12976</v>
      </c>
      <c r="L64" s="137"/>
      <c r="M64" s="137"/>
      <c r="N64" s="137">
        <f>'将来負担比率（分子）の構造'!M$43</f>
        <v>12410</v>
      </c>
      <c r="O64" s="137"/>
      <c r="P64" s="137"/>
    </row>
    <row r="65" spans="1:16">
      <c r="A65" s="137" t="s">
        <v>26</v>
      </c>
      <c r="B65" s="137">
        <f>'将来負担比率（分子）の構造'!I$42</f>
        <v>2116</v>
      </c>
      <c r="C65" s="137"/>
      <c r="D65" s="137"/>
      <c r="E65" s="137">
        <f>'将来負担比率（分子）の構造'!J$42</f>
        <v>798</v>
      </c>
      <c r="F65" s="137"/>
      <c r="G65" s="137"/>
      <c r="H65" s="137">
        <f>'将来負担比率（分子）の構造'!K$42</f>
        <v>789</v>
      </c>
      <c r="I65" s="137"/>
      <c r="J65" s="137"/>
      <c r="K65" s="137">
        <f>'将来負担比率（分子）の構造'!L$42</f>
        <v>700</v>
      </c>
      <c r="L65" s="137"/>
      <c r="M65" s="137"/>
      <c r="N65" s="137">
        <f>'将来負担比率（分子）の構造'!M$42</f>
        <v>697</v>
      </c>
      <c r="O65" s="137"/>
      <c r="P65" s="137"/>
    </row>
    <row r="66" spans="1:16">
      <c r="A66" s="137" t="s">
        <v>25</v>
      </c>
      <c r="B66" s="137">
        <f>'将来負担比率（分子）の構造'!I$41</f>
        <v>25575</v>
      </c>
      <c r="C66" s="137"/>
      <c r="D66" s="137"/>
      <c r="E66" s="137">
        <f>'将来負担比率（分子）の構造'!J$41</f>
        <v>25758</v>
      </c>
      <c r="F66" s="137"/>
      <c r="G66" s="137"/>
      <c r="H66" s="137">
        <f>'将来負担比率（分子）の構造'!K$41</f>
        <v>25232</v>
      </c>
      <c r="I66" s="137"/>
      <c r="J66" s="137"/>
      <c r="K66" s="137">
        <f>'将来負担比率（分子）の構造'!L$41</f>
        <v>24367</v>
      </c>
      <c r="L66" s="137"/>
      <c r="M66" s="137"/>
      <c r="N66" s="137">
        <f>'将来負担比率（分子）の構造'!M$41</f>
        <v>23789</v>
      </c>
      <c r="O66" s="137"/>
      <c r="P66" s="137"/>
    </row>
    <row r="67" spans="1:16">
      <c r="A67" s="137" t="s">
        <v>63</v>
      </c>
      <c r="B67" s="137" t="e">
        <f>NA()</f>
        <v>#N/A</v>
      </c>
      <c r="C67" s="137">
        <f>IF(ISNUMBER('将来負担比率（分子）の構造'!I$53), IF('将来負担比率（分子）の構造'!I$53 &lt; 0, 0, '将来負担比率（分子）の構造'!I$53), NA())</f>
        <v>4995</v>
      </c>
      <c r="D67" s="137" t="e">
        <f>NA()</f>
        <v>#N/A</v>
      </c>
      <c r="E67" s="137" t="e">
        <f>NA()</f>
        <v>#N/A</v>
      </c>
      <c r="F67" s="137">
        <f>IF(ISNUMBER('将来負担比率（分子）の構造'!J$53), IF('将来負担比率（分子）の構造'!J$53 &lt; 0, 0, '将来負担比率（分子）の構造'!J$53), NA())</f>
        <v>1323</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5565849</v>
      </c>
      <c r="S5" s="641"/>
      <c r="T5" s="641"/>
      <c r="U5" s="641"/>
      <c r="V5" s="641"/>
      <c r="W5" s="641"/>
      <c r="X5" s="641"/>
      <c r="Y5" s="688"/>
      <c r="Z5" s="701">
        <v>22</v>
      </c>
      <c r="AA5" s="701"/>
      <c r="AB5" s="701"/>
      <c r="AC5" s="701"/>
      <c r="AD5" s="702">
        <v>5565849</v>
      </c>
      <c r="AE5" s="702"/>
      <c r="AF5" s="702"/>
      <c r="AG5" s="702"/>
      <c r="AH5" s="702"/>
      <c r="AI5" s="702"/>
      <c r="AJ5" s="702"/>
      <c r="AK5" s="702"/>
      <c r="AL5" s="689">
        <v>37.700000000000003</v>
      </c>
      <c r="AM5" s="658"/>
      <c r="AN5" s="658"/>
      <c r="AO5" s="690"/>
      <c r="AP5" s="677" t="s">
        <v>209</v>
      </c>
      <c r="AQ5" s="678"/>
      <c r="AR5" s="678"/>
      <c r="AS5" s="678"/>
      <c r="AT5" s="678"/>
      <c r="AU5" s="678"/>
      <c r="AV5" s="678"/>
      <c r="AW5" s="678"/>
      <c r="AX5" s="678"/>
      <c r="AY5" s="678"/>
      <c r="AZ5" s="678"/>
      <c r="BA5" s="678"/>
      <c r="BB5" s="678"/>
      <c r="BC5" s="678"/>
      <c r="BD5" s="678"/>
      <c r="BE5" s="678"/>
      <c r="BF5" s="679"/>
      <c r="BG5" s="590">
        <v>5565849</v>
      </c>
      <c r="BH5" s="591"/>
      <c r="BI5" s="591"/>
      <c r="BJ5" s="591"/>
      <c r="BK5" s="591"/>
      <c r="BL5" s="591"/>
      <c r="BM5" s="591"/>
      <c r="BN5" s="592"/>
      <c r="BO5" s="643">
        <v>100</v>
      </c>
      <c r="BP5" s="643"/>
      <c r="BQ5" s="643"/>
      <c r="BR5" s="643"/>
      <c r="BS5" s="644">
        <v>122493</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c r="B6" s="587" t="s">
        <v>213</v>
      </c>
      <c r="C6" s="588"/>
      <c r="D6" s="588"/>
      <c r="E6" s="588"/>
      <c r="F6" s="588"/>
      <c r="G6" s="588"/>
      <c r="H6" s="588"/>
      <c r="I6" s="588"/>
      <c r="J6" s="588"/>
      <c r="K6" s="588"/>
      <c r="L6" s="588"/>
      <c r="M6" s="588"/>
      <c r="N6" s="588"/>
      <c r="O6" s="588"/>
      <c r="P6" s="588"/>
      <c r="Q6" s="589"/>
      <c r="R6" s="590">
        <v>220853</v>
      </c>
      <c r="S6" s="591"/>
      <c r="T6" s="591"/>
      <c r="U6" s="591"/>
      <c r="V6" s="591"/>
      <c r="W6" s="591"/>
      <c r="X6" s="591"/>
      <c r="Y6" s="592"/>
      <c r="Z6" s="643">
        <v>0.9</v>
      </c>
      <c r="AA6" s="643"/>
      <c r="AB6" s="643"/>
      <c r="AC6" s="643"/>
      <c r="AD6" s="644">
        <v>220853</v>
      </c>
      <c r="AE6" s="644"/>
      <c r="AF6" s="644"/>
      <c r="AG6" s="644"/>
      <c r="AH6" s="644"/>
      <c r="AI6" s="644"/>
      <c r="AJ6" s="644"/>
      <c r="AK6" s="644"/>
      <c r="AL6" s="613">
        <v>1.5</v>
      </c>
      <c r="AM6" s="645"/>
      <c r="AN6" s="645"/>
      <c r="AO6" s="646"/>
      <c r="AP6" s="587" t="s">
        <v>214</v>
      </c>
      <c r="AQ6" s="588"/>
      <c r="AR6" s="588"/>
      <c r="AS6" s="588"/>
      <c r="AT6" s="588"/>
      <c r="AU6" s="588"/>
      <c r="AV6" s="588"/>
      <c r="AW6" s="588"/>
      <c r="AX6" s="588"/>
      <c r="AY6" s="588"/>
      <c r="AZ6" s="588"/>
      <c r="BA6" s="588"/>
      <c r="BB6" s="588"/>
      <c r="BC6" s="588"/>
      <c r="BD6" s="588"/>
      <c r="BE6" s="588"/>
      <c r="BF6" s="589"/>
      <c r="BG6" s="590">
        <v>5565849</v>
      </c>
      <c r="BH6" s="591"/>
      <c r="BI6" s="591"/>
      <c r="BJ6" s="591"/>
      <c r="BK6" s="591"/>
      <c r="BL6" s="591"/>
      <c r="BM6" s="591"/>
      <c r="BN6" s="592"/>
      <c r="BO6" s="643">
        <v>100</v>
      </c>
      <c r="BP6" s="643"/>
      <c r="BQ6" s="643"/>
      <c r="BR6" s="643"/>
      <c r="BS6" s="644">
        <v>122493</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233293</v>
      </c>
      <c r="CS6" s="591"/>
      <c r="CT6" s="591"/>
      <c r="CU6" s="591"/>
      <c r="CV6" s="591"/>
      <c r="CW6" s="591"/>
      <c r="CX6" s="591"/>
      <c r="CY6" s="592"/>
      <c r="CZ6" s="643">
        <v>0.9</v>
      </c>
      <c r="DA6" s="643"/>
      <c r="DB6" s="643"/>
      <c r="DC6" s="643"/>
      <c r="DD6" s="596" t="s">
        <v>216</v>
      </c>
      <c r="DE6" s="591"/>
      <c r="DF6" s="591"/>
      <c r="DG6" s="591"/>
      <c r="DH6" s="591"/>
      <c r="DI6" s="591"/>
      <c r="DJ6" s="591"/>
      <c r="DK6" s="591"/>
      <c r="DL6" s="591"/>
      <c r="DM6" s="591"/>
      <c r="DN6" s="591"/>
      <c r="DO6" s="591"/>
      <c r="DP6" s="592"/>
      <c r="DQ6" s="596">
        <v>233293</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8872</v>
      </c>
      <c r="S7" s="591"/>
      <c r="T7" s="591"/>
      <c r="U7" s="591"/>
      <c r="V7" s="591"/>
      <c r="W7" s="591"/>
      <c r="X7" s="591"/>
      <c r="Y7" s="592"/>
      <c r="Z7" s="643">
        <v>0</v>
      </c>
      <c r="AA7" s="643"/>
      <c r="AB7" s="643"/>
      <c r="AC7" s="643"/>
      <c r="AD7" s="644">
        <v>8872</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2656294</v>
      </c>
      <c r="BH7" s="591"/>
      <c r="BI7" s="591"/>
      <c r="BJ7" s="591"/>
      <c r="BK7" s="591"/>
      <c r="BL7" s="591"/>
      <c r="BM7" s="591"/>
      <c r="BN7" s="592"/>
      <c r="BO7" s="643">
        <v>47.7</v>
      </c>
      <c r="BP7" s="643"/>
      <c r="BQ7" s="643"/>
      <c r="BR7" s="643"/>
      <c r="BS7" s="644">
        <v>122493</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3529299</v>
      </c>
      <c r="CS7" s="591"/>
      <c r="CT7" s="591"/>
      <c r="CU7" s="591"/>
      <c r="CV7" s="591"/>
      <c r="CW7" s="591"/>
      <c r="CX7" s="591"/>
      <c r="CY7" s="592"/>
      <c r="CZ7" s="643">
        <v>14.4</v>
      </c>
      <c r="DA7" s="643"/>
      <c r="DB7" s="643"/>
      <c r="DC7" s="643"/>
      <c r="DD7" s="596">
        <v>365671</v>
      </c>
      <c r="DE7" s="591"/>
      <c r="DF7" s="591"/>
      <c r="DG7" s="591"/>
      <c r="DH7" s="591"/>
      <c r="DI7" s="591"/>
      <c r="DJ7" s="591"/>
      <c r="DK7" s="591"/>
      <c r="DL7" s="591"/>
      <c r="DM7" s="591"/>
      <c r="DN7" s="591"/>
      <c r="DO7" s="591"/>
      <c r="DP7" s="592"/>
      <c r="DQ7" s="596">
        <v>2236899</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27159</v>
      </c>
      <c r="S8" s="591"/>
      <c r="T8" s="591"/>
      <c r="U8" s="591"/>
      <c r="V8" s="591"/>
      <c r="W8" s="591"/>
      <c r="X8" s="591"/>
      <c r="Y8" s="592"/>
      <c r="Z8" s="643">
        <v>0.1</v>
      </c>
      <c r="AA8" s="643"/>
      <c r="AB8" s="643"/>
      <c r="AC8" s="643"/>
      <c r="AD8" s="644">
        <v>27159</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85796</v>
      </c>
      <c r="BH8" s="591"/>
      <c r="BI8" s="591"/>
      <c r="BJ8" s="591"/>
      <c r="BK8" s="591"/>
      <c r="BL8" s="591"/>
      <c r="BM8" s="591"/>
      <c r="BN8" s="592"/>
      <c r="BO8" s="643">
        <v>1.5</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7376094</v>
      </c>
      <c r="CS8" s="591"/>
      <c r="CT8" s="591"/>
      <c r="CU8" s="591"/>
      <c r="CV8" s="591"/>
      <c r="CW8" s="591"/>
      <c r="CX8" s="591"/>
      <c r="CY8" s="592"/>
      <c r="CZ8" s="643">
        <v>30</v>
      </c>
      <c r="DA8" s="643"/>
      <c r="DB8" s="643"/>
      <c r="DC8" s="643"/>
      <c r="DD8" s="596">
        <v>69905</v>
      </c>
      <c r="DE8" s="591"/>
      <c r="DF8" s="591"/>
      <c r="DG8" s="591"/>
      <c r="DH8" s="591"/>
      <c r="DI8" s="591"/>
      <c r="DJ8" s="591"/>
      <c r="DK8" s="591"/>
      <c r="DL8" s="591"/>
      <c r="DM8" s="591"/>
      <c r="DN8" s="591"/>
      <c r="DO8" s="591"/>
      <c r="DP8" s="592"/>
      <c r="DQ8" s="596">
        <v>4073521</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13175</v>
      </c>
      <c r="S9" s="591"/>
      <c r="T9" s="591"/>
      <c r="U9" s="591"/>
      <c r="V9" s="591"/>
      <c r="W9" s="591"/>
      <c r="X9" s="591"/>
      <c r="Y9" s="592"/>
      <c r="Z9" s="643">
        <v>0.1</v>
      </c>
      <c r="AA9" s="643"/>
      <c r="AB9" s="643"/>
      <c r="AC9" s="643"/>
      <c r="AD9" s="644">
        <v>13175</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1929487</v>
      </c>
      <c r="BH9" s="591"/>
      <c r="BI9" s="591"/>
      <c r="BJ9" s="591"/>
      <c r="BK9" s="591"/>
      <c r="BL9" s="591"/>
      <c r="BM9" s="591"/>
      <c r="BN9" s="592"/>
      <c r="BO9" s="643">
        <v>34.700000000000003</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2243537</v>
      </c>
      <c r="CS9" s="591"/>
      <c r="CT9" s="591"/>
      <c r="CU9" s="591"/>
      <c r="CV9" s="591"/>
      <c r="CW9" s="591"/>
      <c r="CX9" s="591"/>
      <c r="CY9" s="592"/>
      <c r="CZ9" s="643">
        <v>9.1</v>
      </c>
      <c r="DA9" s="643"/>
      <c r="DB9" s="643"/>
      <c r="DC9" s="643"/>
      <c r="DD9" s="596">
        <v>47644</v>
      </c>
      <c r="DE9" s="591"/>
      <c r="DF9" s="591"/>
      <c r="DG9" s="591"/>
      <c r="DH9" s="591"/>
      <c r="DI9" s="591"/>
      <c r="DJ9" s="591"/>
      <c r="DK9" s="591"/>
      <c r="DL9" s="591"/>
      <c r="DM9" s="591"/>
      <c r="DN9" s="591"/>
      <c r="DO9" s="591"/>
      <c r="DP9" s="592"/>
      <c r="DQ9" s="596">
        <v>1713118</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895725</v>
      </c>
      <c r="S10" s="591"/>
      <c r="T10" s="591"/>
      <c r="U10" s="591"/>
      <c r="V10" s="591"/>
      <c r="W10" s="591"/>
      <c r="X10" s="591"/>
      <c r="Y10" s="592"/>
      <c r="Z10" s="643">
        <v>3.5</v>
      </c>
      <c r="AA10" s="643"/>
      <c r="AB10" s="643"/>
      <c r="AC10" s="643"/>
      <c r="AD10" s="644">
        <v>895725</v>
      </c>
      <c r="AE10" s="644"/>
      <c r="AF10" s="644"/>
      <c r="AG10" s="644"/>
      <c r="AH10" s="644"/>
      <c r="AI10" s="644"/>
      <c r="AJ10" s="644"/>
      <c r="AK10" s="644"/>
      <c r="AL10" s="613">
        <v>6.1</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137766</v>
      </c>
      <c r="BH10" s="591"/>
      <c r="BI10" s="591"/>
      <c r="BJ10" s="591"/>
      <c r="BK10" s="591"/>
      <c r="BL10" s="591"/>
      <c r="BM10" s="591"/>
      <c r="BN10" s="592"/>
      <c r="BO10" s="643">
        <v>2.5</v>
      </c>
      <c r="BP10" s="643"/>
      <c r="BQ10" s="643"/>
      <c r="BR10" s="643"/>
      <c r="BS10" s="596">
        <v>23661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61043</v>
      </c>
      <c r="CS10" s="591"/>
      <c r="CT10" s="591"/>
      <c r="CU10" s="591"/>
      <c r="CV10" s="591"/>
      <c r="CW10" s="591"/>
      <c r="CX10" s="591"/>
      <c r="CY10" s="592"/>
      <c r="CZ10" s="643">
        <v>0.2</v>
      </c>
      <c r="DA10" s="643"/>
      <c r="DB10" s="643"/>
      <c r="DC10" s="643"/>
      <c r="DD10" s="596" t="s">
        <v>112</v>
      </c>
      <c r="DE10" s="591"/>
      <c r="DF10" s="591"/>
      <c r="DG10" s="591"/>
      <c r="DH10" s="591"/>
      <c r="DI10" s="591"/>
      <c r="DJ10" s="591"/>
      <c r="DK10" s="591"/>
      <c r="DL10" s="591"/>
      <c r="DM10" s="591"/>
      <c r="DN10" s="591"/>
      <c r="DO10" s="591"/>
      <c r="DP10" s="592"/>
      <c r="DQ10" s="596">
        <v>4123</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v>37091</v>
      </c>
      <c r="S11" s="591"/>
      <c r="T11" s="591"/>
      <c r="U11" s="591"/>
      <c r="V11" s="591"/>
      <c r="W11" s="591"/>
      <c r="X11" s="591"/>
      <c r="Y11" s="592"/>
      <c r="Z11" s="643">
        <v>0.1</v>
      </c>
      <c r="AA11" s="643"/>
      <c r="AB11" s="643"/>
      <c r="AC11" s="643"/>
      <c r="AD11" s="644">
        <v>37091</v>
      </c>
      <c r="AE11" s="644"/>
      <c r="AF11" s="644"/>
      <c r="AG11" s="644"/>
      <c r="AH11" s="644"/>
      <c r="AI11" s="644"/>
      <c r="AJ11" s="644"/>
      <c r="AK11" s="644"/>
      <c r="AL11" s="613">
        <v>0.3</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503245</v>
      </c>
      <c r="BH11" s="591"/>
      <c r="BI11" s="591"/>
      <c r="BJ11" s="591"/>
      <c r="BK11" s="591"/>
      <c r="BL11" s="591"/>
      <c r="BM11" s="591"/>
      <c r="BN11" s="592"/>
      <c r="BO11" s="643">
        <v>9</v>
      </c>
      <c r="BP11" s="643"/>
      <c r="BQ11" s="643"/>
      <c r="BR11" s="643"/>
      <c r="BS11" s="596">
        <v>98832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888591</v>
      </c>
      <c r="CS11" s="591"/>
      <c r="CT11" s="591"/>
      <c r="CU11" s="591"/>
      <c r="CV11" s="591"/>
      <c r="CW11" s="591"/>
      <c r="CX11" s="591"/>
      <c r="CY11" s="592"/>
      <c r="CZ11" s="643">
        <v>3.6</v>
      </c>
      <c r="DA11" s="643"/>
      <c r="DB11" s="643"/>
      <c r="DC11" s="643"/>
      <c r="DD11" s="596">
        <v>358870</v>
      </c>
      <c r="DE11" s="591"/>
      <c r="DF11" s="591"/>
      <c r="DG11" s="591"/>
      <c r="DH11" s="591"/>
      <c r="DI11" s="591"/>
      <c r="DJ11" s="591"/>
      <c r="DK11" s="591"/>
      <c r="DL11" s="591"/>
      <c r="DM11" s="591"/>
      <c r="DN11" s="591"/>
      <c r="DO11" s="591"/>
      <c r="DP11" s="592"/>
      <c r="DQ11" s="596">
        <v>501201</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2427049</v>
      </c>
      <c r="BH12" s="591"/>
      <c r="BI12" s="591"/>
      <c r="BJ12" s="591"/>
      <c r="BK12" s="591"/>
      <c r="BL12" s="591"/>
      <c r="BM12" s="591"/>
      <c r="BN12" s="592"/>
      <c r="BO12" s="643">
        <v>43.6</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584418</v>
      </c>
      <c r="CS12" s="591"/>
      <c r="CT12" s="591"/>
      <c r="CU12" s="591"/>
      <c r="CV12" s="591"/>
      <c r="CW12" s="591"/>
      <c r="CX12" s="591"/>
      <c r="CY12" s="592"/>
      <c r="CZ12" s="643">
        <v>2.4</v>
      </c>
      <c r="DA12" s="643"/>
      <c r="DB12" s="643"/>
      <c r="DC12" s="643"/>
      <c r="DD12" s="596">
        <v>32407</v>
      </c>
      <c r="DE12" s="591"/>
      <c r="DF12" s="591"/>
      <c r="DG12" s="591"/>
      <c r="DH12" s="591"/>
      <c r="DI12" s="591"/>
      <c r="DJ12" s="591"/>
      <c r="DK12" s="591"/>
      <c r="DL12" s="591"/>
      <c r="DM12" s="591"/>
      <c r="DN12" s="591"/>
      <c r="DO12" s="591"/>
      <c r="DP12" s="592"/>
      <c r="DQ12" s="596">
        <v>261591</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49050</v>
      </c>
      <c r="S13" s="591"/>
      <c r="T13" s="591"/>
      <c r="U13" s="591"/>
      <c r="V13" s="591"/>
      <c r="W13" s="591"/>
      <c r="X13" s="591"/>
      <c r="Y13" s="592"/>
      <c r="Z13" s="643">
        <v>0.2</v>
      </c>
      <c r="AA13" s="643"/>
      <c r="AB13" s="643"/>
      <c r="AC13" s="643"/>
      <c r="AD13" s="644">
        <v>49050</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2410739</v>
      </c>
      <c r="BH13" s="591"/>
      <c r="BI13" s="591"/>
      <c r="BJ13" s="591"/>
      <c r="BK13" s="591"/>
      <c r="BL13" s="591"/>
      <c r="BM13" s="591"/>
      <c r="BN13" s="592"/>
      <c r="BO13" s="643">
        <v>43.3</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3012580</v>
      </c>
      <c r="CS13" s="591"/>
      <c r="CT13" s="591"/>
      <c r="CU13" s="591"/>
      <c r="CV13" s="591"/>
      <c r="CW13" s="591"/>
      <c r="CX13" s="591"/>
      <c r="CY13" s="592"/>
      <c r="CZ13" s="643">
        <v>12.3</v>
      </c>
      <c r="DA13" s="643"/>
      <c r="DB13" s="643"/>
      <c r="DC13" s="643"/>
      <c r="DD13" s="596">
        <v>746788</v>
      </c>
      <c r="DE13" s="591"/>
      <c r="DF13" s="591"/>
      <c r="DG13" s="591"/>
      <c r="DH13" s="591"/>
      <c r="DI13" s="591"/>
      <c r="DJ13" s="591"/>
      <c r="DK13" s="591"/>
      <c r="DL13" s="591"/>
      <c r="DM13" s="591"/>
      <c r="DN13" s="591"/>
      <c r="DO13" s="591"/>
      <c r="DP13" s="592"/>
      <c r="DQ13" s="596">
        <v>1663561</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165556</v>
      </c>
      <c r="BH14" s="591"/>
      <c r="BI14" s="591"/>
      <c r="BJ14" s="591"/>
      <c r="BK14" s="591"/>
      <c r="BL14" s="591"/>
      <c r="BM14" s="591"/>
      <c r="BN14" s="592"/>
      <c r="BO14" s="643">
        <v>3</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809583</v>
      </c>
      <c r="CS14" s="591"/>
      <c r="CT14" s="591"/>
      <c r="CU14" s="591"/>
      <c r="CV14" s="591"/>
      <c r="CW14" s="591"/>
      <c r="CX14" s="591"/>
      <c r="CY14" s="592"/>
      <c r="CZ14" s="643">
        <v>3.3</v>
      </c>
      <c r="DA14" s="643"/>
      <c r="DB14" s="643"/>
      <c r="DC14" s="643"/>
      <c r="DD14" s="596">
        <v>41784</v>
      </c>
      <c r="DE14" s="591"/>
      <c r="DF14" s="591"/>
      <c r="DG14" s="591"/>
      <c r="DH14" s="591"/>
      <c r="DI14" s="591"/>
      <c r="DJ14" s="591"/>
      <c r="DK14" s="591"/>
      <c r="DL14" s="591"/>
      <c r="DM14" s="591"/>
      <c r="DN14" s="591"/>
      <c r="DO14" s="591"/>
      <c r="DP14" s="592"/>
      <c r="DQ14" s="596">
        <v>721600</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20209</v>
      </c>
      <c r="S15" s="591"/>
      <c r="T15" s="591"/>
      <c r="U15" s="591"/>
      <c r="V15" s="591"/>
      <c r="W15" s="591"/>
      <c r="X15" s="591"/>
      <c r="Y15" s="592"/>
      <c r="Z15" s="643">
        <v>0.1</v>
      </c>
      <c r="AA15" s="643"/>
      <c r="AB15" s="643"/>
      <c r="AC15" s="643"/>
      <c r="AD15" s="644">
        <v>20209</v>
      </c>
      <c r="AE15" s="644"/>
      <c r="AF15" s="644"/>
      <c r="AG15" s="644"/>
      <c r="AH15" s="644"/>
      <c r="AI15" s="644"/>
      <c r="AJ15" s="644"/>
      <c r="AK15" s="644"/>
      <c r="AL15" s="613">
        <v>0.1</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316950</v>
      </c>
      <c r="BH15" s="591"/>
      <c r="BI15" s="591"/>
      <c r="BJ15" s="591"/>
      <c r="BK15" s="591"/>
      <c r="BL15" s="591"/>
      <c r="BM15" s="591"/>
      <c r="BN15" s="592"/>
      <c r="BO15" s="643">
        <v>5.7</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2649949</v>
      </c>
      <c r="CS15" s="591"/>
      <c r="CT15" s="591"/>
      <c r="CU15" s="591"/>
      <c r="CV15" s="591"/>
      <c r="CW15" s="591"/>
      <c r="CX15" s="591"/>
      <c r="CY15" s="592"/>
      <c r="CZ15" s="643">
        <v>10.8</v>
      </c>
      <c r="DA15" s="643"/>
      <c r="DB15" s="643"/>
      <c r="DC15" s="643"/>
      <c r="DD15" s="596">
        <v>190815</v>
      </c>
      <c r="DE15" s="591"/>
      <c r="DF15" s="591"/>
      <c r="DG15" s="591"/>
      <c r="DH15" s="591"/>
      <c r="DI15" s="591"/>
      <c r="DJ15" s="591"/>
      <c r="DK15" s="591"/>
      <c r="DL15" s="591"/>
      <c r="DM15" s="591"/>
      <c r="DN15" s="591"/>
      <c r="DO15" s="591"/>
      <c r="DP15" s="592"/>
      <c r="DQ15" s="596">
        <v>2151306</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8758373</v>
      </c>
      <c r="S16" s="591"/>
      <c r="T16" s="591"/>
      <c r="U16" s="591"/>
      <c r="V16" s="591"/>
      <c r="W16" s="591"/>
      <c r="X16" s="591"/>
      <c r="Y16" s="592"/>
      <c r="Z16" s="643">
        <v>34.6</v>
      </c>
      <c r="AA16" s="643"/>
      <c r="AB16" s="643"/>
      <c r="AC16" s="643"/>
      <c r="AD16" s="644">
        <v>7881890</v>
      </c>
      <c r="AE16" s="644"/>
      <c r="AF16" s="644"/>
      <c r="AG16" s="644"/>
      <c r="AH16" s="644"/>
      <c r="AI16" s="644"/>
      <c r="AJ16" s="644"/>
      <c r="AK16" s="644"/>
      <c r="AL16" s="613">
        <v>53.4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35224</v>
      </c>
      <c r="CS16" s="591"/>
      <c r="CT16" s="591"/>
      <c r="CU16" s="591"/>
      <c r="CV16" s="591"/>
      <c r="CW16" s="591"/>
      <c r="CX16" s="591"/>
      <c r="CY16" s="592"/>
      <c r="CZ16" s="643">
        <v>0.1</v>
      </c>
      <c r="DA16" s="643"/>
      <c r="DB16" s="643"/>
      <c r="DC16" s="643"/>
      <c r="DD16" s="596" t="s">
        <v>112</v>
      </c>
      <c r="DE16" s="591"/>
      <c r="DF16" s="591"/>
      <c r="DG16" s="591"/>
      <c r="DH16" s="591"/>
      <c r="DI16" s="591"/>
      <c r="DJ16" s="591"/>
      <c r="DK16" s="591"/>
      <c r="DL16" s="591"/>
      <c r="DM16" s="591"/>
      <c r="DN16" s="591"/>
      <c r="DO16" s="591"/>
      <c r="DP16" s="592"/>
      <c r="DQ16" s="596">
        <v>19473</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7881890</v>
      </c>
      <c r="S17" s="591"/>
      <c r="T17" s="591"/>
      <c r="U17" s="591"/>
      <c r="V17" s="591"/>
      <c r="W17" s="591"/>
      <c r="X17" s="591"/>
      <c r="Y17" s="592"/>
      <c r="Z17" s="643">
        <v>31.1</v>
      </c>
      <c r="AA17" s="643"/>
      <c r="AB17" s="643"/>
      <c r="AC17" s="643"/>
      <c r="AD17" s="644">
        <v>7881890</v>
      </c>
      <c r="AE17" s="644"/>
      <c r="AF17" s="644"/>
      <c r="AG17" s="644"/>
      <c r="AH17" s="644"/>
      <c r="AI17" s="644"/>
      <c r="AJ17" s="644"/>
      <c r="AK17" s="644"/>
      <c r="AL17" s="613">
        <v>53.4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3147933</v>
      </c>
      <c r="CS17" s="591"/>
      <c r="CT17" s="591"/>
      <c r="CU17" s="591"/>
      <c r="CV17" s="591"/>
      <c r="CW17" s="591"/>
      <c r="CX17" s="591"/>
      <c r="CY17" s="592"/>
      <c r="CZ17" s="643">
        <v>12.8</v>
      </c>
      <c r="DA17" s="643"/>
      <c r="DB17" s="643"/>
      <c r="DC17" s="643"/>
      <c r="DD17" s="596" t="s">
        <v>112</v>
      </c>
      <c r="DE17" s="591"/>
      <c r="DF17" s="591"/>
      <c r="DG17" s="591"/>
      <c r="DH17" s="591"/>
      <c r="DI17" s="591"/>
      <c r="DJ17" s="591"/>
      <c r="DK17" s="591"/>
      <c r="DL17" s="591"/>
      <c r="DM17" s="591"/>
      <c r="DN17" s="591"/>
      <c r="DO17" s="591"/>
      <c r="DP17" s="592"/>
      <c r="DQ17" s="596">
        <v>3060346</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876483</v>
      </c>
      <c r="S18" s="591"/>
      <c r="T18" s="591"/>
      <c r="U18" s="591"/>
      <c r="V18" s="591"/>
      <c r="W18" s="591"/>
      <c r="X18" s="591"/>
      <c r="Y18" s="592"/>
      <c r="Z18" s="643">
        <v>3.5</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15596356</v>
      </c>
      <c r="S20" s="591"/>
      <c r="T20" s="591"/>
      <c r="U20" s="591"/>
      <c r="V20" s="591"/>
      <c r="W20" s="591"/>
      <c r="X20" s="591"/>
      <c r="Y20" s="592"/>
      <c r="Z20" s="643">
        <v>61.6</v>
      </c>
      <c r="AA20" s="643"/>
      <c r="AB20" s="643"/>
      <c r="AC20" s="643"/>
      <c r="AD20" s="644">
        <v>14719873</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24571544</v>
      </c>
      <c r="CS20" s="591"/>
      <c r="CT20" s="591"/>
      <c r="CU20" s="591"/>
      <c r="CV20" s="591"/>
      <c r="CW20" s="591"/>
      <c r="CX20" s="591"/>
      <c r="CY20" s="592"/>
      <c r="CZ20" s="643">
        <v>100</v>
      </c>
      <c r="DA20" s="643"/>
      <c r="DB20" s="643"/>
      <c r="DC20" s="643"/>
      <c r="DD20" s="596">
        <v>1853884</v>
      </c>
      <c r="DE20" s="591"/>
      <c r="DF20" s="591"/>
      <c r="DG20" s="591"/>
      <c r="DH20" s="591"/>
      <c r="DI20" s="591"/>
      <c r="DJ20" s="591"/>
      <c r="DK20" s="591"/>
      <c r="DL20" s="591"/>
      <c r="DM20" s="591"/>
      <c r="DN20" s="591"/>
      <c r="DO20" s="591"/>
      <c r="DP20" s="592"/>
      <c r="DQ20" s="596">
        <v>16640032</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10342</v>
      </c>
      <c r="S21" s="591"/>
      <c r="T21" s="591"/>
      <c r="U21" s="591"/>
      <c r="V21" s="591"/>
      <c r="W21" s="591"/>
      <c r="X21" s="591"/>
      <c r="Y21" s="592"/>
      <c r="Z21" s="643">
        <v>0</v>
      </c>
      <c r="AA21" s="643"/>
      <c r="AB21" s="643"/>
      <c r="AC21" s="643"/>
      <c r="AD21" s="644">
        <v>10342</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420445</v>
      </c>
      <c r="S22" s="591"/>
      <c r="T22" s="591"/>
      <c r="U22" s="591"/>
      <c r="V22" s="591"/>
      <c r="W22" s="591"/>
      <c r="X22" s="591"/>
      <c r="Y22" s="592"/>
      <c r="Z22" s="643">
        <v>1.7</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442470</v>
      </c>
      <c r="S23" s="591"/>
      <c r="T23" s="591"/>
      <c r="U23" s="591"/>
      <c r="V23" s="591"/>
      <c r="W23" s="591"/>
      <c r="X23" s="591"/>
      <c r="Y23" s="592"/>
      <c r="Z23" s="643">
        <v>1.7</v>
      </c>
      <c r="AA23" s="643"/>
      <c r="AB23" s="643"/>
      <c r="AC23" s="643"/>
      <c r="AD23" s="644">
        <v>8042</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154756</v>
      </c>
      <c r="S24" s="591"/>
      <c r="T24" s="591"/>
      <c r="U24" s="591"/>
      <c r="V24" s="591"/>
      <c r="W24" s="591"/>
      <c r="X24" s="591"/>
      <c r="Y24" s="592"/>
      <c r="Z24" s="643">
        <v>0.6</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10004183</v>
      </c>
      <c r="CS24" s="641"/>
      <c r="CT24" s="641"/>
      <c r="CU24" s="641"/>
      <c r="CV24" s="641"/>
      <c r="CW24" s="641"/>
      <c r="CX24" s="641"/>
      <c r="CY24" s="688"/>
      <c r="CZ24" s="692">
        <v>40.700000000000003</v>
      </c>
      <c r="DA24" s="693"/>
      <c r="DB24" s="693"/>
      <c r="DC24" s="694"/>
      <c r="DD24" s="687">
        <v>7218126</v>
      </c>
      <c r="DE24" s="641"/>
      <c r="DF24" s="641"/>
      <c r="DG24" s="641"/>
      <c r="DH24" s="641"/>
      <c r="DI24" s="641"/>
      <c r="DJ24" s="641"/>
      <c r="DK24" s="688"/>
      <c r="DL24" s="687">
        <v>7181227</v>
      </c>
      <c r="DM24" s="641"/>
      <c r="DN24" s="641"/>
      <c r="DO24" s="641"/>
      <c r="DP24" s="641"/>
      <c r="DQ24" s="641"/>
      <c r="DR24" s="641"/>
      <c r="DS24" s="641"/>
      <c r="DT24" s="641"/>
      <c r="DU24" s="641"/>
      <c r="DV24" s="688"/>
      <c r="DW24" s="689">
        <v>47.1</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2284525</v>
      </c>
      <c r="S25" s="591"/>
      <c r="T25" s="591"/>
      <c r="U25" s="591"/>
      <c r="V25" s="591"/>
      <c r="W25" s="591"/>
      <c r="X25" s="591"/>
      <c r="Y25" s="592"/>
      <c r="Z25" s="643">
        <v>9</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3267294</v>
      </c>
      <c r="CS25" s="609"/>
      <c r="CT25" s="609"/>
      <c r="CU25" s="609"/>
      <c r="CV25" s="609"/>
      <c r="CW25" s="609"/>
      <c r="CX25" s="609"/>
      <c r="CY25" s="610"/>
      <c r="CZ25" s="593">
        <v>13.3</v>
      </c>
      <c r="DA25" s="611"/>
      <c r="DB25" s="611"/>
      <c r="DC25" s="612"/>
      <c r="DD25" s="596">
        <v>3076942</v>
      </c>
      <c r="DE25" s="609"/>
      <c r="DF25" s="609"/>
      <c r="DG25" s="609"/>
      <c r="DH25" s="609"/>
      <c r="DI25" s="609"/>
      <c r="DJ25" s="609"/>
      <c r="DK25" s="610"/>
      <c r="DL25" s="596">
        <v>3052511</v>
      </c>
      <c r="DM25" s="609"/>
      <c r="DN25" s="609"/>
      <c r="DO25" s="609"/>
      <c r="DP25" s="609"/>
      <c r="DQ25" s="609"/>
      <c r="DR25" s="609"/>
      <c r="DS25" s="609"/>
      <c r="DT25" s="609"/>
      <c r="DU25" s="609"/>
      <c r="DV25" s="610"/>
      <c r="DW25" s="613">
        <v>20</v>
      </c>
      <c r="DX25" s="614"/>
      <c r="DY25" s="614"/>
      <c r="DZ25" s="614"/>
      <c r="EA25" s="614"/>
      <c r="EB25" s="614"/>
      <c r="EC25" s="615"/>
    </row>
    <row r="26" spans="2:133" ht="11.25" customHeight="1">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1936533</v>
      </c>
      <c r="CS26" s="591"/>
      <c r="CT26" s="591"/>
      <c r="CU26" s="591"/>
      <c r="CV26" s="591"/>
      <c r="CW26" s="591"/>
      <c r="CX26" s="591"/>
      <c r="CY26" s="592"/>
      <c r="CZ26" s="593">
        <v>7.9</v>
      </c>
      <c r="DA26" s="611"/>
      <c r="DB26" s="611"/>
      <c r="DC26" s="612"/>
      <c r="DD26" s="596">
        <v>1791670</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1425130</v>
      </c>
      <c r="S27" s="591"/>
      <c r="T27" s="591"/>
      <c r="U27" s="591"/>
      <c r="V27" s="591"/>
      <c r="W27" s="591"/>
      <c r="X27" s="591"/>
      <c r="Y27" s="592"/>
      <c r="Z27" s="643">
        <v>5.6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5565849</v>
      </c>
      <c r="BH27" s="591"/>
      <c r="BI27" s="591"/>
      <c r="BJ27" s="591"/>
      <c r="BK27" s="591"/>
      <c r="BL27" s="591"/>
      <c r="BM27" s="591"/>
      <c r="BN27" s="592"/>
      <c r="BO27" s="643">
        <v>100</v>
      </c>
      <c r="BP27" s="643"/>
      <c r="BQ27" s="643"/>
      <c r="BR27" s="643"/>
      <c r="BS27" s="596">
        <v>122493</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3588956</v>
      </c>
      <c r="CS27" s="609"/>
      <c r="CT27" s="609"/>
      <c r="CU27" s="609"/>
      <c r="CV27" s="609"/>
      <c r="CW27" s="609"/>
      <c r="CX27" s="609"/>
      <c r="CY27" s="610"/>
      <c r="CZ27" s="593">
        <v>14.6</v>
      </c>
      <c r="DA27" s="611"/>
      <c r="DB27" s="611"/>
      <c r="DC27" s="612"/>
      <c r="DD27" s="596">
        <v>1080838</v>
      </c>
      <c r="DE27" s="609"/>
      <c r="DF27" s="609"/>
      <c r="DG27" s="609"/>
      <c r="DH27" s="609"/>
      <c r="DI27" s="609"/>
      <c r="DJ27" s="609"/>
      <c r="DK27" s="610"/>
      <c r="DL27" s="596">
        <v>1068370</v>
      </c>
      <c r="DM27" s="609"/>
      <c r="DN27" s="609"/>
      <c r="DO27" s="609"/>
      <c r="DP27" s="609"/>
      <c r="DQ27" s="609"/>
      <c r="DR27" s="609"/>
      <c r="DS27" s="609"/>
      <c r="DT27" s="609"/>
      <c r="DU27" s="609"/>
      <c r="DV27" s="610"/>
      <c r="DW27" s="613">
        <v>7</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263939</v>
      </c>
      <c r="S28" s="591"/>
      <c r="T28" s="591"/>
      <c r="U28" s="591"/>
      <c r="V28" s="591"/>
      <c r="W28" s="591"/>
      <c r="X28" s="591"/>
      <c r="Y28" s="592"/>
      <c r="Z28" s="643">
        <v>1</v>
      </c>
      <c r="AA28" s="643"/>
      <c r="AB28" s="643"/>
      <c r="AC28" s="643"/>
      <c r="AD28" s="644">
        <v>17008</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3147933</v>
      </c>
      <c r="CS28" s="591"/>
      <c r="CT28" s="591"/>
      <c r="CU28" s="591"/>
      <c r="CV28" s="591"/>
      <c r="CW28" s="591"/>
      <c r="CX28" s="591"/>
      <c r="CY28" s="592"/>
      <c r="CZ28" s="593">
        <v>12.8</v>
      </c>
      <c r="DA28" s="611"/>
      <c r="DB28" s="611"/>
      <c r="DC28" s="612"/>
      <c r="DD28" s="596">
        <v>3060346</v>
      </c>
      <c r="DE28" s="591"/>
      <c r="DF28" s="591"/>
      <c r="DG28" s="591"/>
      <c r="DH28" s="591"/>
      <c r="DI28" s="591"/>
      <c r="DJ28" s="591"/>
      <c r="DK28" s="592"/>
      <c r="DL28" s="596">
        <v>3060346</v>
      </c>
      <c r="DM28" s="591"/>
      <c r="DN28" s="591"/>
      <c r="DO28" s="591"/>
      <c r="DP28" s="591"/>
      <c r="DQ28" s="591"/>
      <c r="DR28" s="591"/>
      <c r="DS28" s="591"/>
      <c r="DT28" s="591"/>
      <c r="DU28" s="591"/>
      <c r="DV28" s="592"/>
      <c r="DW28" s="613">
        <v>20.100000000000001</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10890</v>
      </c>
      <c r="S29" s="591"/>
      <c r="T29" s="591"/>
      <c r="U29" s="591"/>
      <c r="V29" s="591"/>
      <c r="W29" s="591"/>
      <c r="X29" s="591"/>
      <c r="Y29" s="592"/>
      <c r="Z29" s="643">
        <v>0</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3147571</v>
      </c>
      <c r="CS29" s="609"/>
      <c r="CT29" s="609"/>
      <c r="CU29" s="609"/>
      <c r="CV29" s="609"/>
      <c r="CW29" s="609"/>
      <c r="CX29" s="609"/>
      <c r="CY29" s="610"/>
      <c r="CZ29" s="593">
        <v>12.8</v>
      </c>
      <c r="DA29" s="611"/>
      <c r="DB29" s="611"/>
      <c r="DC29" s="612"/>
      <c r="DD29" s="596">
        <v>3059984</v>
      </c>
      <c r="DE29" s="609"/>
      <c r="DF29" s="609"/>
      <c r="DG29" s="609"/>
      <c r="DH29" s="609"/>
      <c r="DI29" s="609"/>
      <c r="DJ29" s="609"/>
      <c r="DK29" s="610"/>
      <c r="DL29" s="596">
        <v>3059984</v>
      </c>
      <c r="DM29" s="609"/>
      <c r="DN29" s="609"/>
      <c r="DO29" s="609"/>
      <c r="DP29" s="609"/>
      <c r="DQ29" s="609"/>
      <c r="DR29" s="609"/>
      <c r="DS29" s="609"/>
      <c r="DT29" s="609"/>
      <c r="DU29" s="609"/>
      <c r="DV29" s="610"/>
      <c r="DW29" s="613">
        <v>20.100000000000001</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376117</v>
      </c>
      <c r="S30" s="591"/>
      <c r="T30" s="591"/>
      <c r="U30" s="591"/>
      <c r="V30" s="591"/>
      <c r="W30" s="591"/>
      <c r="X30" s="591"/>
      <c r="Y30" s="592"/>
      <c r="Z30" s="643">
        <v>1.5</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98.8</v>
      </c>
      <c r="BH30" s="657"/>
      <c r="BI30" s="657"/>
      <c r="BJ30" s="657"/>
      <c r="BK30" s="657"/>
      <c r="BL30" s="657"/>
      <c r="BM30" s="658">
        <v>96</v>
      </c>
      <c r="BN30" s="657"/>
      <c r="BO30" s="657"/>
      <c r="BP30" s="657"/>
      <c r="BQ30" s="659"/>
      <c r="BR30" s="656">
        <v>98.8</v>
      </c>
      <c r="BS30" s="657"/>
      <c r="BT30" s="657"/>
      <c r="BU30" s="657"/>
      <c r="BV30" s="657"/>
      <c r="BW30" s="657"/>
      <c r="BX30" s="658">
        <v>95.4</v>
      </c>
      <c r="BY30" s="657"/>
      <c r="BZ30" s="657"/>
      <c r="CA30" s="657"/>
      <c r="CB30" s="659"/>
      <c r="CD30" s="662"/>
      <c r="CE30" s="663"/>
      <c r="CF30" s="627" t="s">
        <v>292</v>
      </c>
      <c r="CG30" s="624"/>
      <c r="CH30" s="624"/>
      <c r="CI30" s="624"/>
      <c r="CJ30" s="624"/>
      <c r="CK30" s="624"/>
      <c r="CL30" s="624"/>
      <c r="CM30" s="624"/>
      <c r="CN30" s="624"/>
      <c r="CO30" s="624"/>
      <c r="CP30" s="624"/>
      <c r="CQ30" s="625"/>
      <c r="CR30" s="590">
        <v>2946357</v>
      </c>
      <c r="CS30" s="591"/>
      <c r="CT30" s="591"/>
      <c r="CU30" s="591"/>
      <c r="CV30" s="591"/>
      <c r="CW30" s="591"/>
      <c r="CX30" s="591"/>
      <c r="CY30" s="592"/>
      <c r="CZ30" s="593">
        <v>12</v>
      </c>
      <c r="DA30" s="611"/>
      <c r="DB30" s="611"/>
      <c r="DC30" s="612"/>
      <c r="DD30" s="596">
        <v>2870428</v>
      </c>
      <c r="DE30" s="591"/>
      <c r="DF30" s="591"/>
      <c r="DG30" s="591"/>
      <c r="DH30" s="591"/>
      <c r="DI30" s="591"/>
      <c r="DJ30" s="591"/>
      <c r="DK30" s="592"/>
      <c r="DL30" s="596">
        <v>2870428</v>
      </c>
      <c r="DM30" s="591"/>
      <c r="DN30" s="591"/>
      <c r="DO30" s="591"/>
      <c r="DP30" s="591"/>
      <c r="DQ30" s="591"/>
      <c r="DR30" s="591"/>
      <c r="DS30" s="591"/>
      <c r="DT30" s="591"/>
      <c r="DU30" s="591"/>
      <c r="DV30" s="592"/>
      <c r="DW30" s="613">
        <v>18.8</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1051919</v>
      </c>
      <c r="S31" s="591"/>
      <c r="T31" s="591"/>
      <c r="U31" s="591"/>
      <c r="V31" s="591"/>
      <c r="W31" s="591"/>
      <c r="X31" s="591"/>
      <c r="Y31" s="592"/>
      <c r="Z31" s="643">
        <v>4.2</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96.7</v>
      </c>
      <c r="BN31" s="655"/>
      <c r="BO31" s="655"/>
      <c r="BP31" s="655"/>
      <c r="BQ31" s="619"/>
      <c r="BR31" s="654">
        <v>98.9</v>
      </c>
      <c r="BS31" s="609"/>
      <c r="BT31" s="609"/>
      <c r="BU31" s="609"/>
      <c r="BV31" s="609"/>
      <c r="BW31" s="609"/>
      <c r="BX31" s="645">
        <v>96.5</v>
      </c>
      <c r="BY31" s="655"/>
      <c r="BZ31" s="655"/>
      <c r="CA31" s="655"/>
      <c r="CB31" s="619"/>
      <c r="CD31" s="662"/>
      <c r="CE31" s="663"/>
      <c r="CF31" s="627" t="s">
        <v>296</v>
      </c>
      <c r="CG31" s="624"/>
      <c r="CH31" s="624"/>
      <c r="CI31" s="624"/>
      <c r="CJ31" s="624"/>
      <c r="CK31" s="624"/>
      <c r="CL31" s="624"/>
      <c r="CM31" s="624"/>
      <c r="CN31" s="624"/>
      <c r="CO31" s="624"/>
      <c r="CP31" s="624"/>
      <c r="CQ31" s="625"/>
      <c r="CR31" s="590">
        <v>201214</v>
      </c>
      <c r="CS31" s="609"/>
      <c r="CT31" s="609"/>
      <c r="CU31" s="609"/>
      <c r="CV31" s="609"/>
      <c r="CW31" s="609"/>
      <c r="CX31" s="609"/>
      <c r="CY31" s="610"/>
      <c r="CZ31" s="593">
        <v>0.8</v>
      </c>
      <c r="DA31" s="611"/>
      <c r="DB31" s="611"/>
      <c r="DC31" s="612"/>
      <c r="DD31" s="596">
        <v>189556</v>
      </c>
      <c r="DE31" s="609"/>
      <c r="DF31" s="609"/>
      <c r="DG31" s="609"/>
      <c r="DH31" s="609"/>
      <c r="DI31" s="609"/>
      <c r="DJ31" s="609"/>
      <c r="DK31" s="610"/>
      <c r="DL31" s="596">
        <v>189556</v>
      </c>
      <c r="DM31" s="609"/>
      <c r="DN31" s="609"/>
      <c r="DO31" s="609"/>
      <c r="DP31" s="609"/>
      <c r="DQ31" s="609"/>
      <c r="DR31" s="609"/>
      <c r="DS31" s="609"/>
      <c r="DT31" s="609"/>
      <c r="DU31" s="609"/>
      <c r="DV31" s="610"/>
      <c r="DW31" s="613">
        <v>1.2</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908354</v>
      </c>
      <c r="S32" s="591"/>
      <c r="T32" s="591"/>
      <c r="U32" s="591"/>
      <c r="V32" s="591"/>
      <c r="W32" s="591"/>
      <c r="X32" s="591"/>
      <c r="Y32" s="592"/>
      <c r="Z32" s="643">
        <v>3.6</v>
      </c>
      <c r="AA32" s="643"/>
      <c r="AB32" s="643"/>
      <c r="AC32" s="643"/>
      <c r="AD32" s="644">
        <v>2804</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98.7</v>
      </c>
      <c r="BH32" s="575"/>
      <c r="BI32" s="575"/>
      <c r="BJ32" s="575"/>
      <c r="BK32" s="575"/>
      <c r="BL32" s="575"/>
      <c r="BM32" s="638">
        <v>94.9</v>
      </c>
      <c r="BN32" s="575"/>
      <c r="BO32" s="575"/>
      <c r="BP32" s="575"/>
      <c r="BQ32" s="632"/>
      <c r="BR32" s="653">
        <v>98.4</v>
      </c>
      <c r="BS32" s="575"/>
      <c r="BT32" s="575"/>
      <c r="BU32" s="575"/>
      <c r="BV32" s="575"/>
      <c r="BW32" s="575"/>
      <c r="BX32" s="638">
        <v>93.8</v>
      </c>
      <c r="BY32" s="575"/>
      <c r="BZ32" s="575"/>
      <c r="CA32" s="575"/>
      <c r="CB32" s="632"/>
      <c r="CD32" s="664"/>
      <c r="CE32" s="665"/>
      <c r="CF32" s="627" t="s">
        <v>299</v>
      </c>
      <c r="CG32" s="624"/>
      <c r="CH32" s="624"/>
      <c r="CI32" s="624"/>
      <c r="CJ32" s="624"/>
      <c r="CK32" s="624"/>
      <c r="CL32" s="624"/>
      <c r="CM32" s="624"/>
      <c r="CN32" s="624"/>
      <c r="CO32" s="624"/>
      <c r="CP32" s="624"/>
      <c r="CQ32" s="625"/>
      <c r="CR32" s="590">
        <v>362</v>
      </c>
      <c r="CS32" s="591"/>
      <c r="CT32" s="591"/>
      <c r="CU32" s="591"/>
      <c r="CV32" s="591"/>
      <c r="CW32" s="591"/>
      <c r="CX32" s="591"/>
      <c r="CY32" s="592"/>
      <c r="CZ32" s="593">
        <v>0</v>
      </c>
      <c r="DA32" s="611"/>
      <c r="DB32" s="611"/>
      <c r="DC32" s="612"/>
      <c r="DD32" s="596">
        <v>362</v>
      </c>
      <c r="DE32" s="591"/>
      <c r="DF32" s="591"/>
      <c r="DG32" s="591"/>
      <c r="DH32" s="591"/>
      <c r="DI32" s="591"/>
      <c r="DJ32" s="591"/>
      <c r="DK32" s="592"/>
      <c r="DL32" s="596">
        <v>362</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2368300</v>
      </c>
      <c r="S33" s="591"/>
      <c r="T33" s="591"/>
      <c r="U33" s="591"/>
      <c r="V33" s="591"/>
      <c r="W33" s="591"/>
      <c r="X33" s="591"/>
      <c r="Y33" s="592"/>
      <c r="Z33" s="643">
        <v>9.4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12678253</v>
      </c>
      <c r="CS33" s="609"/>
      <c r="CT33" s="609"/>
      <c r="CU33" s="609"/>
      <c r="CV33" s="609"/>
      <c r="CW33" s="609"/>
      <c r="CX33" s="609"/>
      <c r="CY33" s="610"/>
      <c r="CZ33" s="593">
        <v>51.6</v>
      </c>
      <c r="DA33" s="611"/>
      <c r="DB33" s="611"/>
      <c r="DC33" s="612"/>
      <c r="DD33" s="596">
        <v>8974969</v>
      </c>
      <c r="DE33" s="609"/>
      <c r="DF33" s="609"/>
      <c r="DG33" s="609"/>
      <c r="DH33" s="609"/>
      <c r="DI33" s="609"/>
      <c r="DJ33" s="609"/>
      <c r="DK33" s="610"/>
      <c r="DL33" s="596">
        <v>6965919</v>
      </c>
      <c r="DM33" s="609"/>
      <c r="DN33" s="609"/>
      <c r="DO33" s="609"/>
      <c r="DP33" s="609"/>
      <c r="DQ33" s="609"/>
      <c r="DR33" s="609"/>
      <c r="DS33" s="609"/>
      <c r="DT33" s="609"/>
      <c r="DU33" s="609"/>
      <c r="DV33" s="610"/>
      <c r="DW33" s="613">
        <v>45.7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2759164</v>
      </c>
      <c r="CS34" s="591"/>
      <c r="CT34" s="591"/>
      <c r="CU34" s="591"/>
      <c r="CV34" s="591"/>
      <c r="CW34" s="591"/>
      <c r="CX34" s="591"/>
      <c r="CY34" s="592"/>
      <c r="CZ34" s="593">
        <v>11.2</v>
      </c>
      <c r="DA34" s="611"/>
      <c r="DB34" s="611"/>
      <c r="DC34" s="612"/>
      <c r="DD34" s="596">
        <v>1935228</v>
      </c>
      <c r="DE34" s="591"/>
      <c r="DF34" s="591"/>
      <c r="DG34" s="591"/>
      <c r="DH34" s="591"/>
      <c r="DI34" s="591"/>
      <c r="DJ34" s="591"/>
      <c r="DK34" s="592"/>
      <c r="DL34" s="596">
        <v>1712858</v>
      </c>
      <c r="DM34" s="591"/>
      <c r="DN34" s="591"/>
      <c r="DO34" s="591"/>
      <c r="DP34" s="591"/>
      <c r="DQ34" s="591"/>
      <c r="DR34" s="591"/>
      <c r="DS34" s="591"/>
      <c r="DT34" s="591"/>
      <c r="DU34" s="591"/>
      <c r="DV34" s="592"/>
      <c r="DW34" s="613">
        <v>11.2</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500000</v>
      </c>
      <c r="S35" s="591"/>
      <c r="T35" s="591"/>
      <c r="U35" s="591"/>
      <c r="V35" s="591"/>
      <c r="W35" s="591"/>
      <c r="X35" s="591"/>
      <c r="Y35" s="592"/>
      <c r="Z35" s="643">
        <v>2</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4171428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205871</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132236</v>
      </c>
      <c r="CS35" s="609"/>
      <c r="CT35" s="609"/>
      <c r="CU35" s="609"/>
      <c r="CV35" s="609"/>
      <c r="CW35" s="609"/>
      <c r="CX35" s="609"/>
      <c r="CY35" s="610"/>
      <c r="CZ35" s="593">
        <v>0.5</v>
      </c>
      <c r="DA35" s="611"/>
      <c r="DB35" s="611"/>
      <c r="DC35" s="612"/>
      <c r="DD35" s="596">
        <v>100104</v>
      </c>
      <c r="DE35" s="609"/>
      <c r="DF35" s="609"/>
      <c r="DG35" s="609"/>
      <c r="DH35" s="609"/>
      <c r="DI35" s="609"/>
      <c r="DJ35" s="609"/>
      <c r="DK35" s="610"/>
      <c r="DL35" s="596">
        <v>99734</v>
      </c>
      <c r="DM35" s="609"/>
      <c r="DN35" s="609"/>
      <c r="DO35" s="609"/>
      <c r="DP35" s="609"/>
      <c r="DQ35" s="609"/>
      <c r="DR35" s="609"/>
      <c r="DS35" s="609"/>
      <c r="DT35" s="609"/>
      <c r="DU35" s="609"/>
      <c r="DV35" s="610"/>
      <c r="DW35" s="613">
        <v>0.7</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25313543</v>
      </c>
      <c r="S36" s="631"/>
      <c r="T36" s="631"/>
      <c r="U36" s="631"/>
      <c r="V36" s="631"/>
      <c r="W36" s="631"/>
      <c r="X36" s="631"/>
      <c r="Y36" s="634"/>
      <c r="Z36" s="635">
        <v>100</v>
      </c>
      <c r="AA36" s="635"/>
      <c r="AB36" s="635"/>
      <c r="AC36" s="635"/>
      <c r="AD36" s="636">
        <v>14758069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1437000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171912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3373515</v>
      </c>
      <c r="CS36" s="591"/>
      <c r="CT36" s="591"/>
      <c r="CU36" s="591"/>
      <c r="CV36" s="591"/>
      <c r="CW36" s="591"/>
      <c r="CX36" s="591"/>
      <c r="CY36" s="592"/>
      <c r="CZ36" s="593">
        <v>13.7</v>
      </c>
      <c r="DA36" s="611"/>
      <c r="DB36" s="611"/>
      <c r="DC36" s="612"/>
      <c r="DD36" s="596">
        <v>2476894</v>
      </c>
      <c r="DE36" s="591"/>
      <c r="DF36" s="591"/>
      <c r="DG36" s="591"/>
      <c r="DH36" s="591"/>
      <c r="DI36" s="591"/>
      <c r="DJ36" s="591"/>
      <c r="DK36" s="592"/>
      <c r="DL36" s="596">
        <v>2099488</v>
      </c>
      <c r="DM36" s="591"/>
      <c r="DN36" s="591"/>
      <c r="DO36" s="591"/>
      <c r="DP36" s="591"/>
      <c r="DQ36" s="591"/>
      <c r="DR36" s="591"/>
      <c r="DS36" s="591"/>
      <c r="DT36" s="591"/>
      <c r="DU36" s="591"/>
      <c r="DV36" s="592"/>
      <c r="DW36" s="613">
        <v>13.8</v>
      </c>
      <c r="DX36" s="614"/>
      <c r="DY36" s="614"/>
      <c r="DZ36" s="614"/>
      <c r="EA36" s="614"/>
      <c r="EB36" s="614"/>
      <c r="EC36" s="615"/>
    </row>
    <row r="37" spans="2:133" ht="11.25" customHeight="1">
      <c r="AQ37" s="616" t="s">
        <v>314</v>
      </c>
      <c r="AR37" s="617"/>
      <c r="AS37" s="617"/>
      <c r="AT37" s="617"/>
      <c r="AU37" s="617"/>
      <c r="AV37" s="617"/>
      <c r="AW37" s="617"/>
      <c r="AX37" s="617"/>
      <c r="AY37" s="618"/>
      <c r="AZ37" s="590">
        <v>548524</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7097</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1848103</v>
      </c>
      <c r="CS37" s="609"/>
      <c r="CT37" s="609"/>
      <c r="CU37" s="609"/>
      <c r="CV37" s="609"/>
      <c r="CW37" s="609"/>
      <c r="CX37" s="609"/>
      <c r="CY37" s="610"/>
      <c r="CZ37" s="593">
        <v>7.5</v>
      </c>
      <c r="DA37" s="611"/>
      <c r="DB37" s="611"/>
      <c r="DC37" s="612"/>
      <c r="DD37" s="596">
        <v>1390703</v>
      </c>
      <c r="DE37" s="609"/>
      <c r="DF37" s="609"/>
      <c r="DG37" s="609"/>
      <c r="DH37" s="609"/>
      <c r="DI37" s="609"/>
      <c r="DJ37" s="609"/>
      <c r="DK37" s="610"/>
      <c r="DL37" s="596">
        <v>1175477</v>
      </c>
      <c r="DM37" s="609"/>
      <c r="DN37" s="609"/>
      <c r="DO37" s="609"/>
      <c r="DP37" s="609"/>
      <c r="DQ37" s="609"/>
      <c r="DR37" s="609"/>
      <c r="DS37" s="609"/>
      <c r="DT37" s="609"/>
      <c r="DU37" s="609"/>
      <c r="DV37" s="610"/>
      <c r="DW37" s="613">
        <v>7.7</v>
      </c>
      <c r="DX37" s="614"/>
      <c r="DY37" s="614"/>
      <c r="DZ37" s="614"/>
      <c r="EA37" s="614"/>
      <c r="EB37" s="614"/>
      <c r="EC37" s="615"/>
    </row>
    <row r="38" spans="2:133" ht="11.25" customHeight="1">
      <c r="AQ38" s="616" t="s">
        <v>317</v>
      </c>
      <c r="AR38" s="617"/>
      <c r="AS38" s="617"/>
      <c r="AT38" s="617"/>
      <c r="AU38" s="617"/>
      <c r="AV38" s="617"/>
      <c r="AW38" s="617"/>
      <c r="AX38" s="617"/>
      <c r="AY38" s="618"/>
      <c r="AZ38" s="590">
        <v>32819</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11517</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3619020</v>
      </c>
      <c r="CS38" s="591"/>
      <c r="CT38" s="591"/>
      <c r="CU38" s="591"/>
      <c r="CV38" s="591"/>
      <c r="CW38" s="591"/>
      <c r="CX38" s="591"/>
      <c r="CY38" s="592"/>
      <c r="CZ38" s="593">
        <v>14.7</v>
      </c>
      <c r="DA38" s="611"/>
      <c r="DB38" s="611"/>
      <c r="DC38" s="612"/>
      <c r="DD38" s="596">
        <v>3232165</v>
      </c>
      <c r="DE38" s="591"/>
      <c r="DF38" s="591"/>
      <c r="DG38" s="591"/>
      <c r="DH38" s="591"/>
      <c r="DI38" s="591"/>
      <c r="DJ38" s="591"/>
      <c r="DK38" s="592"/>
      <c r="DL38" s="596">
        <v>3053839</v>
      </c>
      <c r="DM38" s="591"/>
      <c r="DN38" s="591"/>
      <c r="DO38" s="591"/>
      <c r="DP38" s="591"/>
      <c r="DQ38" s="591"/>
      <c r="DR38" s="591"/>
      <c r="DS38" s="591"/>
      <c r="DT38" s="591"/>
      <c r="DU38" s="591"/>
      <c r="DV38" s="592"/>
      <c r="DW38" s="613">
        <v>20</v>
      </c>
      <c r="DX38" s="614"/>
      <c r="DY38" s="614"/>
      <c r="DZ38" s="614"/>
      <c r="EA38" s="614"/>
      <c r="EB38" s="614"/>
      <c r="EC38" s="615"/>
    </row>
    <row r="39" spans="2:133" ht="11.25" customHeight="1">
      <c r="AQ39" s="616" t="s">
        <v>320</v>
      </c>
      <c r="AR39" s="617"/>
      <c r="AS39" s="617"/>
      <c r="AT39" s="617"/>
      <c r="AU39" s="617"/>
      <c r="AV39" s="617"/>
      <c r="AW39" s="617"/>
      <c r="AX39" s="617"/>
      <c r="AY39" s="618"/>
      <c r="AZ39" s="590">
        <v>27298</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92</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1979377</v>
      </c>
      <c r="CS39" s="609"/>
      <c r="CT39" s="609"/>
      <c r="CU39" s="609"/>
      <c r="CV39" s="609"/>
      <c r="CW39" s="609"/>
      <c r="CX39" s="609"/>
      <c r="CY39" s="610"/>
      <c r="CZ39" s="593">
        <v>8.1</v>
      </c>
      <c r="DA39" s="611"/>
      <c r="DB39" s="611"/>
      <c r="DC39" s="612"/>
      <c r="DD39" s="596">
        <v>1222078</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441819</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103</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814941</v>
      </c>
      <c r="CS40" s="591"/>
      <c r="CT40" s="591"/>
      <c r="CU40" s="591"/>
      <c r="CV40" s="591"/>
      <c r="CW40" s="591"/>
      <c r="CX40" s="591"/>
      <c r="CY40" s="592"/>
      <c r="CZ40" s="593">
        <v>3.3</v>
      </c>
      <c r="DA40" s="611"/>
      <c r="DB40" s="611"/>
      <c r="DC40" s="612"/>
      <c r="DD40" s="596">
        <v>8500</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1683968</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356</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1889108</v>
      </c>
      <c r="CS42" s="591"/>
      <c r="CT42" s="591"/>
      <c r="CU42" s="591"/>
      <c r="CV42" s="591"/>
      <c r="CW42" s="591"/>
      <c r="CX42" s="591"/>
      <c r="CY42" s="592"/>
      <c r="CZ42" s="593">
        <v>7.7</v>
      </c>
      <c r="DA42" s="594"/>
      <c r="DB42" s="594"/>
      <c r="DC42" s="595"/>
      <c r="DD42" s="596">
        <v>446937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30137</v>
      </c>
      <c r="CS43" s="609"/>
      <c r="CT43" s="609"/>
      <c r="CU43" s="609"/>
      <c r="CV43" s="609"/>
      <c r="CW43" s="609"/>
      <c r="CX43" s="609"/>
      <c r="CY43" s="610"/>
      <c r="CZ43" s="593">
        <v>0.1</v>
      </c>
      <c r="DA43" s="611"/>
      <c r="DB43" s="611"/>
      <c r="DC43" s="612"/>
      <c r="DD43" s="596">
        <v>30137</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1853884</v>
      </c>
      <c r="CS44" s="591"/>
      <c r="CT44" s="591"/>
      <c r="CU44" s="591"/>
      <c r="CV44" s="591"/>
      <c r="CW44" s="591"/>
      <c r="CX44" s="591"/>
      <c r="CY44" s="592"/>
      <c r="CZ44" s="593">
        <v>7.5</v>
      </c>
      <c r="DA44" s="594"/>
      <c r="DB44" s="594"/>
      <c r="DC44" s="595"/>
      <c r="DD44" s="596">
        <v>427464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356331</v>
      </c>
      <c r="CS45" s="609"/>
      <c r="CT45" s="609"/>
      <c r="CU45" s="609"/>
      <c r="CV45" s="609"/>
      <c r="CW45" s="609"/>
      <c r="CX45" s="609"/>
      <c r="CY45" s="610"/>
      <c r="CZ45" s="593">
        <v>1.5</v>
      </c>
      <c r="DA45" s="611"/>
      <c r="DB45" s="611"/>
      <c r="DC45" s="612"/>
      <c r="DD45" s="596">
        <v>25397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1430773</v>
      </c>
      <c r="CS46" s="591"/>
      <c r="CT46" s="591"/>
      <c r="CU46" s="591"/>
      <c r="CV46" s="591"/>
      <c r="CW46" s="591"/>
      <c r="CX46" s="591"/>
      <c r="CY46" s="592"/>
      <c r="CZ46" s="593">
        <v>5.8</v>
      </c>
      <c r="DA46" s="594"/>
      <c r="DB46" s="594"/>
      <c r="DC46" s="595"/>
      <c r="DD46" s="596">
        <v>396171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35224</v>
      </c>
      <c r="CS47" s="609"/>
      <c r="CT47" s="609"/>
      <c r="CU47" s="609"/>
      <c r="CV47" s="609"/>
      <c r="CW47" s="609"/>
      <c r="CX47" s="609"/>
      <c r="CY47" s="610"/>
      <c r="CZ47" s="593">
        <v>0.1</v>
      </c>
      <c r="DA47" s="611"/>
      <c r="DB47" s="611"/>
      <c r="DC47" s="612"/>
      <c r="DD47" s="596">
        <v>19473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24571544</v>
      </c>
      <c r="CS49" s="575"/>
      <c r="CT49" s="575"/>
      <c r="CU49" s="575"/>
      <c r="CV49" s="575"/>
      <c r="CW49" s="575"/>
      <c r="CX49" s="575"/>
      <c r="CY49" s="576"/>
      <c r="CZ49" s="577">
        <v>100</v>
      </c>
      <c r="DA49" s="578"/>
      <c r="DB49" s="578"/>
      <c r="DC49" s="579"/>
      <c r="DD49" s="580">
        <v>16640032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25223</v>
      </c>
      <c r="R7" s="1104"/>
      <c r="S7" s="1104"/>
      <c r="T7" s="1104"/>
      <c r="U7" s="1104"/>
      <c r="V7" s="1104">
        <v>24489</v>
      </c>
      <c r="W7" s="1104"/>
      <c r="X7" s="1104"/>
      <c r="Y7" s="1104"/>
      <c r="Z7" s="1104"/>
      <c r="AA7" s="1104">
        <v>734</v>
      </c>
      <c r="AB7" s="1104"/>
      <c r="AC7" s="1104"/>
      <c r="AD7" s="1104"/>
      <c r="AE7" s="1105"/>
      <c r="AF7" s="1106">
        <v>685</v>
      </c>
      <c r="AG7" s="1107"/>
      <c r="AH7" s="1107"/>
      <c r="AI7" s="1107"/>
      <c r="AJ7" s="1108"/>
      <c r="AK7" s="1090">
        <v>376</v>
      </c>
      <c r="AL7" s="1091"/>
      <c r="AM7" s="1091"/>
      <c r="AN7" s="1091"/>
      <c r="AO7" s="1091"/>
      <c r="AP7" s="1091">
        <v>23789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556</v>
      </c>
      <c r="BT7" s="1095"/>
      <c r="BU7" s="1095"/>
      <c r="BV7" s="1095"/>
      <c r="BW7" s="1095"/>
      <c r="BX7" s="1095"/>
      <c r="BY7" s="1095"/>
      <c r="BZ7" s="1095"/>
      <c r="CA7" s="1095"/>
      <c r="CB7" s="1095"/>
      <c r="CC7" s="1095"/>
      <c r="CD7" s="1095"/>
      <c r="CE7" s="1095"/>
      <c r="CF7" s="1095"/>
      <c r="CG7" s="1096"/>
      <c r="CH7" s="1087">
        <v>1</v>
      </c>
      <c r="CI7" s="1088"/>
      <c r="CJ7" s="1088"/>
      <c r="CK7" s="1088"/>
      <c r="CL7" s="1089"/>
      <c r="CM7" s="1087">
        <v>14</v>
      </c>
      <c r="CN7" s="1088"/>
      <c r="CO7" s="1088"/>
      <c r="CP7" s="1088"/>
      <c r="CQ7" s="1089"/>
      <c r="CR7" s="1087">
        <v>5</v>
      </c>
      <c r="CS7" s="1088"/>
      <c r="CT7" s="1088"/>
      <c r="CU7" s="1088"/>
      <c r="CV7" s="1089"/>
      <c r="CW7" s="1087" t="s">
        <v>573</v>
      </c>
      <c r="CX7" s="1088"/>
      <c r="CY7" s="1088"/>
      <c r="CZ7" s="1088"/>
      <c r="DA7" s="1089"/>
      <c r="DB7" s="1087" t="s">
        <v>571</v>
      </c>
      <c r="DC7" s="1088"/>
      <c r="DD7" s="1088"/>
      <c r="DE7" s="1088"/>
      <c r="DF7" s="1089"/>
      <c r="DG7" s="1087">
        <v>663</v>
      </c>
      <c r="DH7" s="1088"/>
      <c r="DI7" s="1088"/>
      <c r="DJ7" s="1088"/>
      <c r="DK7" s="1089"/>
      <c r="DL7" s="1087" t="s">
        <v>571</v>
      </c>
      <c r="DM7" s="1088"/>
      <c r="DN7" s="1088"/>
      <c r="DO7" s="1088"/>
      <c r="DP7" s="1089"/>
      <c r="DQ7" s="1087" t="s">
        <v>571</v>
      </c>
      <c r="DR7" s="1088"/>
      <c r="DS7" s="1088"/>
      <c r="DT7" s="1088"/>
      <c r="DU7" s="1089"/>
      <c r="DV7" s="1114"/>
      <c r="DW7" s="1115"/>
      <c r="DX7" s="1115"/>
      <c r="DY7" s="1115"/>
      <c r="DZ7" s="1116"/>
      <c r="EA7" s="207"/>
    </row>
    <row r="8" spans="1:131" s="208" customFormat="1" ht="26.25" customHeight="1">
      <c r="A8" s="214">
        <v>2</v>
      </c>
      <c r="B8" s="1036" t="s">
        <v>366</v>
      </c>
      <c r="C8" s="1037"/>
      <c r="D8" s="1037"/>
      <c r="E8" s="1037"/>
      <c r="F8" s="1037"/>
      <c r="G8" s="1037"/>
      <c r="H8" s="1037"/>
      <c r="I8" s="1037"/>
      <c r="J8" s="1037"/>
      <c r="K8" s="1037"/>
      <c r="L8" s="1037"/>
      <c r="M8" s="1037"/>
      <c r="N8" s="1037"/>
      <c r="O8" s="1037"/>
      <c r="P8" s="1038"/>
      <c r="Q8" s="1042">
        <v>104</v>
      </c>
      <c r="R8" s="1043"/>
      <c r="S8" s="1043"/>
      <c r="T8" s="1043"/>
      <c r="U8" s="1043"/>
      <c r="V8" s="1043">
        <v>81</v>
      </c>
      <c r="W8" s="1043"/>
      <c r="X8" s="1043"/>
      <c r="Y8" s="1043"/>
      <c r="Z8" s="1043"/>
      <c r="AA8" s="1043">
        <v>23</v>
      </c>
      <c r="AB8" s="1043"/>
      <c r="AC8" s="1043"/>
      <c r="AD8" s="1043"/>
      <c r="AE8" s="1044"/>
      <c r="AF8" s="1018">
        <v>23</v>
      </c>
      <c r="AG8" s="1019"/>
      <c r="AH8" s="1019"/>
      <c r="AI8" s="1019"/>
      <c r="AJ8" s="1020"/>
      <c r="AK8" s="1085">
        <v>3</v>
      </c>
      <c r="AL8" s="1086"/>
      <c r="AM8" s="1086"/>
      <c r="AN8" s="1086"/>
      <c r="AO8" s="1086"/>
      <c r="AP8" s="1086" t="s">
        <v>567</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557</v>
      </c>
      <c r="BT8" s="1014"/>
      <c r="BU8" s="1014"/>
      <c r="BV8" s="1014"/>
      <c r="BW8" s="1014"/>
      <c r="BX8" s="1014"/>
      <c r="BY8" s="1014"/>
      <c r="BZ8" s="1014"/>
      <c r="CA8" s="1014"/>
      <c r="CB8" s="1014"/>
      <c r="CC8" s="1014"/>
      <c r="CD8" s="1014"/>
      <c r="CE8" s="1014"/>
      <c r="CF8" s="1014"/>
      <c r="CG8" s="1015"/>
      <c r="CH8" s="988">
        <v>5</v>
      </c>
      <c r="CI8" s="989"/>
      <c r="CJ8" s="989"/>
      <c r="CK8" s="989"/>
      <c r="CL8" s="990"/>
      <c r="CM8" s="988">
        <v>55</v>
      </c>
      <c r="CN8" s="989"/>
      <c r="CO8" s="989"/>
      <c r="CP8" s="989"/>
      <c r="CQ8" s="990"/>
      <c r="CR8" s="988">
        <v>16</v>
      </c>
      <c r="CS8" s="989"/>
      <c r="CT8" s="989"/>
      <c r="CU8" s="989"/>
      <c r="CV8" s="990"/>
      <c r="CW8" s="988" t="s">
        <v>575</v>
      </c>
      <c r="CX8" s="989"/>
      <c r="CY8" s="989"/>
      <c r="CZ8" s="989"/>
      <c r="DA8" s="990"/>
      <c r="DB8" s="988" t="s">
        <v>575</v>
      </c>
      <c r="DC8" s="989"/>
      <c r="DD8" s="989"/>
      <c r="DE8" s="989"/>
      <c r="DF8" s="990"/>
      <c r="DG8" s="988" t="s">
        <v>573</v>
      </c>
      <c r="DH8" s="989"/>
      <c r="DI8" s="989"/>
      <c r="DJ8" s="989"/>
      <c r="DK8" s="990"/>
      <c r="DL8" s="988" t="s">
        <v>571</v>
      </c>
      <c r="DM8" s="989"/>
      <c r="DN8" s="989"/>
      <c r="DO8" s="989"/>
      <c r="DP8" s="990"/>
      <c r="DQ8" s="988" t="s">
        <v>573</v>
      </c>
      <c r="DR8" s="989"/>
      <c r="DS8" s="989"/>
      <c r="DT8" s="989"/>
      <c r="DU8" s="990"/>
      <c r="DV8" s="991"/>
      <c r="DW8" s="992"/>
      <c r="DX8" s="992"/>
      <c r="DY8" s="992"/>
      <c r="DZ8" s="993"/>
      <c r="EA8" s="207"/>
    </row>
    <row r="9" spans="1:131" s="208" customFormat="1" ht="26.25" customHeight="1">
      <c r="A9" s="214">
        <v>3</v>
      </c>
      <c r="B9" s="1036" t="s">
        <v>367</v>
      </c>
      <c r="C9" s="1037"/>
      <c r="D9" s="1037"/>
      <c r="E9" s="1037"/>
      <c r="F9" s="1037"/>
      <c r="G9" s="1037"/>
      <c r="H9" s="1037"/>
      <c r="I9" s="1037"/>
      <c r="J9" s="1037"/>
      <c r="K9" s="1037"/>
      <c r="L9" s="1037"/>
      <c r="M9" s="1037"/>
      <c r="N9" s="1037"/>
      <c r="O9" s="1037"/>
      <c r="P9" s="1038"/>
      <c r="Q9" s="1042">
        <v>97</v>
      </c>
      <c r="R9" s="1043"/>
      <c r="S9" s="1043"/>
      <c r="T9" s="1043"/>
      <c r="U9" s="1043"/>
      <c r="V9" s="1043">
        <v>111</v>
      </c>
      <c r="W9" s="1043"/>
      <c r="X9" s="1043"/>
      <c r="Y9" s="1043"/>
      <c r="Z9" s="1043"/>
      <c r="AA9" s="1043">
        <v>-14</v>
      </c>
      <c r="AB9" s="1043"/>
      <c r="AC9" s="1043"/>
      <c r="AD9" s="1043"/>
      <c r="AE9" s="1044"/>
      <c r="AF9" s="1018">
        <v>-14</v>
      </c>
      <c r="AG9" s="1019"/>
      <c r="AH9" s="1019"/>
      <c r="AI9" s="1019"/>
      <c r="AJ9" s="1020"/>
      <c r="AK9" s="1085" t="s">
        <v>572</v>
      </c>
      <c r="AL9" s="1086"/>
      <c r="AM9" s="1086"/>
      <c r="AN9" s="1086"/>
      <c r="AO9" s="1086"/>
      <c r="AP9" s="1086" t="s">
        <v>567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558</v>
      </c>
      <c r="BT9" s="1014"/>
      <c r="BU9" s="1014"/>
      <c r="BV9" s="1014"/>
      <c r="BW9" s="1014"/>
      <c r="BX9" s="1014"/>
      <c r="BY9" s="1014"/>
      <c r="BZ9" s="1014"/>
      <c r="CA9" s="1014"/>
      <c r="CB9" s="1014"/>
      <c r="CC9" s="1014"/>
      <c r="CD9" s="1014"/>
      <c r="CE9" s="1014"/>
      <c r="CF9" s="1014"/>
      <c r="CG9" s="1015"/>
      <c r="CH9" s="988">
        <v>26</v>
      </c>
      <c r="CI9" s="989"/>
      <c r="CJ9" s="989"/>
      <c r="CK9" s="989"/>
      <c r="CL9" s="990"/>
      <c r="CM9" s="988">
        <v>285</v>
      </c>
      <c r="CN9" s="989"/>
      <c r="CO9" s="989"/>
      <c r="CP9" s="989"/>
      <c r="CQ9" s="990"/>
      <c r="CR9" s="988">
        <v>50</v>
      </c>
      <c r="CS9" s="989"/>
      <c r="CT9" s="989"/>
      <c r="CU9" s="989"/>
      <c r="CV9" s="990"/>
      <c r="CW9" s="988" t="s">
        <v>571</v>
      </c>
      <c r="CX9" s="989"/>
      <c r="CY9" s="989"/>
      <c r="CZ9" s="989"/>
      <c r="DA9" s="990"/>
      <c r="DB9" s="988" t="s">
        <v>575</v>
      </c>
      <c r="DC9" s="989"/>
      <c r="DD9" s="989"/>
      <c r="DE9" s="989"/>
      <c r="DF9" s="990"/>
      <c r="DG9" s="988" t="s">
        <v>574</v>
      </c>
      <c r="DH9" s="989"/>
      <c r="DI9" s="989"/>
      <c r="DJ9" s="989"/>
      <c r="DK9" s="990"/>
      <c r="DL9" s="988" t="s">
        <v>577</v>
      </c>
      <c r="DM9" s="989"/>
      <c r="DN9" s="989"/>
      <c r="DO9" s="989"/>
      <c r="DP9" s="990"/>
      <c r="DQ9" s="988" t="s">
        <v>577</v>
      </c>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559</v>
      </c>
      <c r="BT10" s="1014"/>
      <c r="BU10" s="1014"/>
      <c r="BV10" s="1014"/>
      <c r="BW10" s="1014"/>
      <c r="BX10" s="1014"/>
      <c r="BY10" s="1014"/>
      <c r="BZ10" s="1014"/>
      <c r="CA10" s="1014"/>
      <c r="CB10" s="1014"/>
      <c r="CC10" s="1014"/>
      <c r="CD10" s="1014"/>
      <c r="CE10" s="1014"/>
      <c r="CF10" s="1014"/>
      <c r="CG10" s="1015"/>
      <c r="CH10" s="988">
        <v>-2</v>
      </c>
      <c r="CI10" s="989"/>
      <c r="CJ10" s="989"/>
      <c r="CK10" s="989"/>
      <c r="CL10" s="990"/>
      <c r="CM10" s="988">
        <v>106</v>
      </c>
      <c r="CN10" s="989"/>
      <c r="CO10" s="989"/>
      <c r="CP10" s="989"/>
      <c r="CQ10" s="990"/>
      <c r="CR10" s="988">
        <v>100</v>
      </c>
      <c r="CS10" s="989"/>
      <c r="CT10" s="989"/>
      <c r="CU10" s="989"/>
      <c r="CV10" s="990"/>
      <c r="CW10" s="988" t="s">
        <v>571</v>
      </c>
      <c r="CX10" s="989"/>
      <c r="CY10" s="989"/>
      <c r="CZ10" s="989"/>
      <c r="DA10" s="990"/>
      <c r="DB10" s="988" t="s">
        <v>571</v>
      </c>
      <c r="DC10" s="989"/>
      <c r="DD10" s="989"/>
      <c r="DE10" s="989"/>
      <c r="DF10" s="990"/>
      <c r="DG10" s="988" t="s">
        <v>574</v>
      </c>
      <c r="DH10" s="989"/>
      <c r="DI10" s="989"/>
      <c r="DJ10" s="989"/>
      <c r="DK10" s="990"/>
      <c r="DL10" s="988" t="s">
        <v>577</v>
      </c>
      <c r="DM10" s="989"/>
      <c r="DN10" s="989"/>
      <c r="DO10" s="989"/>
      <c r="DP10" s="990"/>
      <c r="DQ10" s="988" t="s">
        <v>578</v>
      </c>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560</v>
      </c>
      <c r="BT11" s="1014"/>
      <c r="BU11" s="1014"/>
      <c r="BV11" s="1014"/>
      <c r="BW11" s="1014"/>
      <c r="BX11" s="1014"/>
      <c r="BY11" s="1014"/>
      <c r="BZ11" s="1014"/>
      <c r="CA11" s="1014"/>
      <c r="CB11" s="1014"/>
      <c r="CC11" s="1014"/>
      <c r="CD11" s="1014"/>
      <c r="CE11" s="1014"/>
      <c r="CF11" s="1014"/>
      <c r="CG11" s="1015"/>
      <c r="CH11" s="988">
        <v>0</v>
      </c>
      <c r="CI11" s="989"/>
      <c r="CJ11" s="989"/>
      <c r="CK11" s="989"/>
      <c r="CL11" s="990"/>
      <c r="CM11" s="988">
        <v>22</v>
      </c>
      <c r="CN11" s="989"/>
      <c r="CO11" s="989"/>
      <c r="CP11" s="989"/>
      <c r="CQ11" s="990"/>
      <c r="CR11" s="988">
        <v>10</v>
      </c>
      <c r="CS11" s="989"/>
      <c r="CT11" s="989"/>
      <c r="CU11" s="989"/>
      <c r="CV11" s="990"/>
      <c r="CW11" s="988">
        <v>2</v>
      </c>
      <c r="CX11" s="989"/>
      <c r="CY11" s="989"/>
      <c r="CZ11" s="989"/>
      <c r="DA11" s="990"/>
      <c r="DB11" s="988" t="s">
        <v>571</v>
      </c>
      <c r="DC11" s="989"/>
      <c r="DD11" s="989"/>
      <c r="DE11" s="989"/>
      <c r="DF11" s="990"/>
      <c r="DG11" s="988" t="s">
        <v>571</v>
      </c>
      <c r="DH11" s="989"/>
      <c r="DI11" s="989"/>
      <c r="DJ11" s="989"/>
      <c r="DK11" s="990"/>
      <c r="DL11" s="988" t="s">
        <v>571</v>
      </c>
      <c r="DM11" s="989"/>
      <c r="DN11" s="989"/>
      <c r="DO11" s="989"/>
      <c r="DP11" s="990"/>
      <c r="DQ11" s="988" t="s">
        <v>571</v>
      </c>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t="s">
        <v>561</v>
      </c>
      <c r="BT12" s="1014"/>
      <c r="BU12" s="1014"/>
      <c r="BV12" s="1014"/>
      <c r="BW12" s="1014"/>
      <c r="BX12" s="1014"/>
      <c r="BY12" s="1014"/>
      <c r="BZ12" s="1014"/>
      <c r="CA12" s="1014"/>
      <c r="CB12" s="1014"/>
      <c r="CC12" s="1014"/>
      <c r="CD12" s="1014"/>
      <c r="CE12" s="1014"/>
      <c r="CF12" s="1014"/>
      <c r="CG12" s="1015"/>
      <c r="CH12" s="988">
        <v>0</v>
      </c>
      <c r="CI12" s="989"/>
      <c r="CJ12" s="989"/>
      <c r="CK12" s="989"/>
      <c r="CL12" s="990"/>
      <c r="CM12" s="988">
        <v>32</v>
      </c>
      <c r="CN12" s="989"/>
      <c r="CO12" s="989"/>
      <c r="CP12" s="989"/>
      <c r="CQ12" s="990"/>
      <c r="CR12" s="988">
        <v>20</v>
      </c>
      <c r="CS12" s="989"/>
      <c r="CT12" s="989"/>
      <c r="CU12" s="989"/>
      <c r="CV12" s="990"/>
      <c r="CW12" s="988">
        <v>33</v>
      </c>
      <c r="CX12" s="989"/>
      <c r="CY12" s="989"/>
      <c r="CZ12" s="989"/>
      <c r="DA12" s="990"/>
      <c r="DB12" s="988" t="s">
        <v>576</v>
      </c>
      <c r="DC12" s="989"/>
      <c r="DD12" s="989"/>
      <c r="DE12" s="989"/>
      <c r="DF12" s="990"/>
      <c r="DG12" s="988" t="s">
        <v>574</v>
      </c>
      <c r="DH12" s="989"/>
      <c r="DI12" s="989"/>
      <c r="DJ12" s="989"/>
      <c r="DK12" s="990"/>
      <c r="DL12" s="988" t="s">
        <v>574</v>
      </c>
      <c r="DM12" s="989"/>
      <c r="DN12" s="989"/>
      <c r="DO12" s="989"/>
      <c r="DP12" s="990"/>
      <c r="DQ12" s="988" t="s">
        <v>574</v>
      </c>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v>25420</v>
      </c>
      <c r="R23" s="1068"/>
      <c r="S23" s="1068"/>
      <c r="T23" s="1068"/>
      <c r="U23" s="1068"/>
      <c r="V23" s="1068">
        <v>24678</v>
      </c>
      <c r="W23" s="1068"/>
      <c r="X23" s="1068"/>
      <c r="Y23" s="1068"/>
      <c r="Z23" s="1068"/>
      <c r="AA23" s="1068">
        <v>742</v>
      </c>
      <c r="AB23" s="1068"/>
      <c r="AC23" s="1068"/>
      <c r="AD23" s="1068"/>
      <c r="AE23" s="1069"/>
      <c r="AF23" s="1070">
        <v>694</v>
      </c>
      <c r="AG23" s="1068"/>
      <c r="AH23" s="1068"/>
      <c r="AI23" s="1068"/>
      <c r="AJ23" s="1071"/>
      <c r="AK23" s="1072"/>
      <c r="AL23" s="1073"/>
      <c r="AM23" s="1073"/>
      <c r="AN23" s="1073"/>
      <c r="AO23" s="1073"/>
      <c r="AP23" s="1068">
        <v>23789</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381</v>
      </c>
      <c r="C28" s="1050"/>
      <c r="D28" s="1050"/>
      <c r="E28" s="1050"/>
      <c r="F28" s="1050"/>
      <c r="G28" s="1050"/>
      <c r="H28" s="1050"/>
      <c r="I28" s="1050"/>
      <c r="J28" s="1050"/>
      <c r="K28" s="1050"/>
      <c r="L28" s="1050"/>
      <c r="M28" s="1050"/>
      <c r="N28" s="1050"/>
      <c r="O28" s="1050"/>
      <c r="P28" s="1051"/>
      <c r="Q28" s="1052">
        <v>6671</v>
      </c>
      <c r="R28" s="1053"/>
      <c r="S28" s="1053"/>
      <c r="T28" s="1053"/>
      <c r="U28" s="1053"/>
      <c r="V28" s="1053">
        <v>6465</v>
      </c>
      <c r="W28" s="1053"/>
      <c r="X28" s="1053"/>
      <c r="Y28" s="1053"/>
      <c r="Z28" s="1053"/>
      <c r="AA28" s="1053">
        <v>206</v>
      </c>
      <c r="AB28" s="1053"/>
      <c r="AC28" s="1053"/>
      <c r="AD28" s="1053"/>
      <c r="AE28" s="1054"/>
      <c r="AF28" s="1055">
        <v>206</v>
      </c>
      <c r="AG28" s="1053"/>
      <c r="AH28" s="1053"/>
      <c r="AI28" s="1053"/>
      <c r="AJ28" s="1056"/>
      <c r="AK28" s="1057">
        <v>388</v>
      </c>
      <c r="AL28" s="1045"/>
      <c r="AM28" s="1045"/>
      <c r="AN28" s="1045"/>
      <c r="AO28" s="1045"/>
      <c r="AP28" s="1045" t="s">
        <v>567</v>
      </c>
      <c r="AQ28" s="1045"/>
      <c r="AR28" s="1045"/>
      <c r="AS28" s="1045"/>
      <c r="AT28" s="1045"/>
      <c r="AU28" s="1045" t="s">
        <v>567</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382</v>
      </c>
      <c r="C29" s="1037"/>
      <c r="D29" s="1037"/>
      <c r="E29" s="1037"/>
      <c r="F29" s="1037"/>
      <c r="G29" s="1037"/>
      <c r="H29" s="1037"/>
      <c r="I29" s="1037"/>
      <c r="J29" s="1037"/>
      <c r="K29" s="1037"/>
      <c r="L29" s="1037"/>
      <c r="M29" s="1037"/>
      <c r="N29" s="1037"/>
      <c r="O29" s="1037"/>
      <c r="P29" s="1038"/>
      <c r="Q29" s="1042">
        <v>676</v>
      </c>
      <c r="R29" s="1043"/>
      <c r="S29" s="1043"/>
      <c r="T29" s="1043"/>
      <c r="U29" s="1043"/>
      <c r="V29" s="1043">
        <v>672</v>
      </c>
      <c r="W29" s="1043"/>
      <c r="X29" s="1043"/>
      <c r="Y29" s="1043"/>
      <c r="Z29" s="1043"/>
      <c r="AA29" s="1043">
        <v>5</v>
      </c>
      <c r="AB29" s="1043"/>
      <c r="AC29" s="1043"/>
      <c r="AD29" s="1043"/>
      <c r="AE29" s="1044"/>
      <c r="AF29" s="1018">
        <v>5</v>
      </c>
      <c r="AG29" s="1019"/>
      <c r="AH29" s="1019"/>
      <c r="AI29" s="1019"/>
      <c r="AJ29" s="1020"/>
      <c r="AK29" s="979">
        <v>209</v>
      </c>
      <c r="AL29" s="970"/>
      <c r="AM29" s="970"/>
      <c r="AN29" s="970"/>
      <c r="AO29" s="970"/>
      <c r="AP29" s="970" t="s">
        <v>567</v>
      </c>
      <c r="AQ29" s="970"/>
      <c r="AR29" s="970"/>
      <c r="AS29" s="970"/>
      <c r="AT29" s="970"/>
      <c r="AU29" s="970" t="s">
        <v>569</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383</v>
      </c>
      <c r="C30" s="1037"/>
      <c r="D30" s="1037"/>
      <c r="E30" s="1037"/>
      <c r="F30" s="1037"/>
      <c r="G30" s="1037"/>
      <c r="H30" s="1037"/>
      <c r="I30" s="1037"/>
      <c r="J30" s="1037"/>
      <c r="K30" s="1037"/>
      <c r="L30" s="1037"/>
      <c r="M30" s="1037"/>
      <c r="N30" s="1037"/>
      <c r="O30" s="1037"/>
      <c r="P30" s="1038"/>
      <c r="Q30" s="1042">
        <v>5587</v>
      </c>
      <c r="R30" s="1043"/>
      <c r="S30" s="1043"/>
      <c r="T30" s="1043"/>
      <c r="U30" s="1043"/>
      <c r="V30" s="1043">
        <v>5487</v>
      </c>
      <c r="W30" s="1043"/>
      <c r="X30" s="1043"/>
      <c r="Y30" s="1043"/>
      <c r="Z30" s="1043"/>
      <c r="AA30" s="1043">
        <v>100</v>
      </c>
      <c r="AB30" s="1043"/>
      <c r="AC30" s="1043"/>
      <c r="AD30" s="1043"/>
      <c r="AE30" s="1044"/>
      <c r="AF30" s="1018">
        <v>100</v>
      </c>
      <c r="AG30" s="1019"/>
      <c r="AH30" s="1019"/>
      <c r="AI30" s="1019"/>
      <c r="AJ30" s="1020"/>
      <c r="AK30" s="979">
        <v>748</v>
      </c>
      <c r="AL30" s="970"/>
      <c r="AM30" s="970"/>
      <c r="AN30" s="970"/>
      <c r="AO30" s="970"/>
      <c r="AP30" s="970" t="s">
        <v>568</v>
      </c>
      <c r="AQ30" s="970"/>
      <c r="AR30" s="970"/>
      <c r="AS30" s="970"/>
      <c r="AT30" s="970"/>
      <c r="AU30" s="970" t="s">
        <v>568</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384</v>
      </c>
      <c r="C31" s="1037"/>
      <c r="D31" s="1037"/>
      <c r="E31" s="1037"/>
      <c r="F31" s="1037"/>
      <c r="G31" s="1037"/>
      <c r="H31" s="1037"/>
      <c r="I31" s="1037"/>
      <c r="J31" s="1037"/>
      <c r="K31" s="1037"/>
      <c r="L31" s="1037"/>
      <c r="M31" s="1037"/>
      <c r="N31" s="1037"/>
      <c r="O31" s="1037"/>
      <c r="P31" s="1038"/>
      <c r="Q31" s="1042">
        <v>40</v>
      </c>
      <c r="R31" s="1043"/>
      <c r="S31" s="1043"/>
      <c r="T31" s="1043"/>
      <c r="U31" s="1043"/>
      <c r="V31" s="1043">
        <v>24</v>
      </c>
      <c r="W31" s="1043"/>
      <c r="X31" s="1043"/>
      <c r="Y31" s="1043"/>
      <c r="Z31" s="1043"/>
      <c r="AA31" s="1043">
        <v>16</v>
      </c>
      <c r="AB31" s="1043"/>
      <c r="AC31" s="1043"/>
      <c r="AD31" s="1043"/>
      <c r="AE31" s="1044"/>
      <c r="AF31" s="1018">
        <v>16</v>
      </c>
      <c r="AG31" s="1019"/>
      <c r="AH31" s="1019"/>
      <c r="AI31" s="1019"/>
      <c r="AJ31" s="1020"/>
      <c r="AK31" s="979" t="s">
        <v>571</v>
      </c>
      <c r="AL31" s="970"/>
      <c r="AM31" s="970"/>
      <c r="AN31" s="970"/>
      <c r="AO31" s="970"/>
      <c r="AP31" s="970" t="s">
        <v>568</v>
      </c>
      <c r="AQ31" s="970"/>
      <c r="AR31" s="970"/>
      <c r="AS31" s="970"/>
      <c r="AT31" s="970"/>
      <c r="AU31" s="970" t="s">
        <v>568</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385</v>
      </c>
      <c r="C32" s="1037"/>
      <c r="D32" s="1037"/>
      <c r="E32" s="1037"/>
      <c r="F32" s="1037"/>
      <c r="G32" s="1037"/>
      <c r="H32" s="1037"/>
      <c r="I32" s="1037"/>
      <c r="J32" s="1037"/>
      <c r="K32" s="1037"/>
      <c r="L32" s="1037"/>
      <c r="M32" s="1037"/>
      <c r="N32" s="1037"/>
      <c r="O32" s="1037"/>
      <c r="P32" s="1038"/>
      <c r="Q32" s="1042">
        <v>13</v>
      </c>
      <c r="R32" s="1043"/>
      <c r="S32" s="1043"/>
      <c r="T32" s="1043"/>
      <c r="U32" s="1043"/>
      <c r="V32" s="1043">
        <v>12</v>
      </c>
      <c r="W32" s="1043"/>
      <c r="X32" s="1043"/>
      <c r="Y32" s="1043"/>
      <c r="Z32" s="1043"/>
      <c r="AA32" s="1043">
        <v>0</v>
      </c>
      <c r="AB32" s="1043"/>
      <c r="AC32" s="1043"/>
      <c r="AD32" s="1043"/>
      <c r="AE32" s="1044"/>
      <c r="AF32" s="1018">
        <v>0</v>
      </c>
      <c r="AG32" s="1019"/>
      <c r="AH32" s="1019"/>
      <c r="AI32" s="1019"/>
      <c r="AJ32" s="1020"/>
      <c r="AK32" s="979">
        <v>9</v>
      </c>
      <c r="AL32" s="970"/>
      <c r="AM32" s="970"/>
      <c r="AN32" s="970"/>
      <c r="AO32" s="970"/>
      <c r="AP32" s="970" t="s">
        <v>567</v>
      </c>
      <c r="AQ32" s="970"/>
      <c r="AR32" s="970"/>
      <c r="AS32" s="970"/>
      <c r="AT32" s="970"/>
      <c r="AU32" s="970" t="s">
        <v>567</v>
      </c>
      <c r="AV32" s="970"/>
      <c r="AW32" s="970"/>
      <c r="AX32" s="970"/>
      <c r="AY32" s="970"/>
      <c r="AZ32" s="1041"/>
      <c r="BA32" s="1041"/>
      <c r="BB32" s="1041"/>
      <c r="BC32" s="1041"/>
      <c r="BD32" s="1041"/>
      <c r="BE32" s="1031"/>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386</v>
      </c>
      <c r="C33" s="1037"/>
      <c r="D33" s="1037"/>
      <c r="E33" s="1037"/>
      <c r="F33" s="1037"/>
      <c r="G33" s="1037"/>
      <c r="H33" s="1037"/>
      <c r="I33" s="1037"/>
      <c r="J33" s="1037"/>
      <c r="K33" s="1037"/>
      <c r="L33" s="1037"/>
      <c r="M33" s="1037"/>
      <c r="N33" s="1037"/>
      <c r="O33" s="1037"/>
      <c r="P33" s="1038"/>
      <c r="Q33" s="1042">
        <v>99</v>
      </c>
      <c r="R33" s="1043"/>
      <c r="S33" s="1043"/>
      <c r="T33" s="1043"/>
      <c r="U33" s="1043"/>
      <c r="V33" s="1043">
        <v>98</v>
      </c>
      <c r="W33" s="1043"/>
      <c r="X33" s="1043"/>
      <c r="Y33" s="1043"/>
      <c r="Z33" s="1043"/>
      <c r="AA33" s="1043">
        <v>0</v>
      </c>
      <c r="AB33" s="1043"/>
      <c r="AC33" s="1043"/>
      <c r="AD33" s="1043"/>
      <c r="AE33" s="1044"/>
      <c r="AF33" s="1018">
        <v>0</v>
      </c>
      <c r="AG33" s="1019"/>
      <c r="AH33" s="1019"/>
      <c r="AI33" s="1019"/>
      <c r="AJ33" s="1020"/>
      <c r="AK33" s="979">
        <v>8</v>
      </c>
      <c r="AL33" s="970"/>
      <c r="AM33" s="970"/>
      <c r="AN33" s="970"/>
      <c r="AO33" s="970"/>
      <c r="AP33" s="970" t="s">
        <v>567</v>
      </c>
      <c r="AQ33" s="970"/>
      <c r="AR33" s="970"/>
      <c r="AS33" s="970"/>
      <c r="AT33" s="970"/>
      <c r="AU33" s="970" t="s">
        <v>570</v>
      </c>
      <c r="AV33" s="970"/>
      <c r="AW33" s="970"/>
      <c r="AX33" s="970"/>
      <c r="AY33" s="970"/>
      <c r="AZ33" s="1041"/>
      <c r="BA33" s="1041"/>
      <c r="BB33" s="1041"/>
      <c r="BC33" s="1041"/>
      <c r="BD33" s="1041"/>
      <c r="BE33" s="1031"/>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387</v>
      </c>
      <c r="C34" s="1037"/>
      <c r="D34" s="1037"/>
      <c r="E34" s="1037"/>
      <c r="F34" s="1037"/>
      <c r="G34" s="1037"/>
      <c r="H34" s="1037"/>
      <c r="I34" s="1037"/>
      <c r="J34" s="1037"/>
      <c r="K34" s="1037"/>
      <c r="L34" s="1037"/>
      <c r="M34" s="1037"/>
      <c r="N34" s="1037"/>
      <c r="O34" s="1037"/>
      <c r="P34" s="1038"/>
      <c r="Q34" s="1042">
        <v>1215</v>
      </c>
      <c r="R34" s="1043"/>
      <c r="S34" s="1043"/>
      <c r="T34" s="1043"/>
      <c r="U34" s="1043"/>
      <c r="V34" s="1043">
        <v>1043</v>
      </c>
      <c r="W34" s="1043"/>
      <c r="X34" s="1043"/>
      <c r="Y34" s="1043"/>
      <c r="Z34" s="1043"/>
      <c r="AA34" s="1043">
        <v>172</v>
      </c>
      <c r="AB34" s="1043"/>
      <c r="AC34" s="1043"/>
      <c r="AD34" s="1043"/>
      <c r="AE34" s="1044"/>
      <c r="AF34" s="1018">
        <v>1142</v>
      </c>
      <c r="AG34" s="1019"/>
      <c r="AH34" s="1019"/>
      <c r="AI34" s="1019"/>
      <c r="AJ34" s="1020"/>
      <c r="AK34" s="979">
        <v>6</v>
      </c>
      <c r="AL34" s="970"/>
      <c r="AM34" s="970"/>
      <c r="AN34" s="970"/>
      <c r="AO34" s="970"/>
      <c r="AP34" s="970">
        <v>3652</v>
      </c>
      <c r="AQ34" s="970"/>
      <c r="AR34" s="970"/>
      <c r="AS34" s="970"/>
      <c r="AT34" s="970"/>
      <c r="AU34" s="970">
        <v>7</v>
      </c>
      <c r="AV34" s="970"/>
      <c r="AW34" s="970"/>
      <c r="AX34" s="970"/>
      <c r="AY34" s="970"/>
      <c r="AZ34" s="1041" t="s">
        <v>567</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t="s">
        <v>389</v>
      </c>
      <c r="C35" s="1037"/>
      <c r="D35" s="1037"/>
      <c r="E35" s="1037"/>
      <c r="F35" s="1037"/>
      <c r="G35" s="1037"/>
      <c r="H35" s="1037"/>
      <c r="I35" s="1037"/>
      <c r="J35" s="1037"/>
      <c r="K35" s="1037"/>
      <c r="L35" s="1037"/>
      <c r="M35" s="1037"/>
      <c r="N35" s="1037"/>
      <c r="O35" s="1037"/>
      <c r="P35" s="1038"/>
      <c r="Q35" s="1042">
        <v>4605</v>
      </c>
      <c r="R35" s="1043"/>
      <c r="S35" s="1043"/>
      <c r="T35" s="1043"/>
      <c r="U35" s="1043"/>
      <c r="V35" s="1043">
        <v>4549</v>
      </c>
      <c r="W35" s="1043"/>
      <c r="X35" s="1043"/>
      <c r="Y35" s="1043"/>
      <c r="Z35" s="1043"/>
      <c r="AA35" s="1043">
        <v>56</v>
      </c>
      <c r="AB35" s="1043"/>
      <c r="AC35" s="1043"/>
      <c r="AD35" s="1043"/>
      <c r="AE35" s="1044"/>
      <c r="AF35" s="1018">
        <v>993</v>
      </c>
      <c r="AG35" s="1019"/>
      <c r="AH35" s="1019"/>
      <c r="AI35" s="1019"/>
      <c r="AJ35" s="1020"/>
      <c r="AK35" s="979">
        <v>549</v>
      </c>
      <c r="AL35" s="970"/>
      <c r="AM35" s="970"/>
      <c r="AN35" s="970"/>
      <c r="AO35" s="970"/>
      <c r="AP35" s="970">
        <v>2668</v>
      </c>
      <c r="AQ35" s="970"/>
      <c r="AR35" s="970"/>
      <c r="AS35" s="970"/>
      <c r="AT35" s="970"/>
      <c r="AU35" s="970">
        <v>1406</v>
      </c>
      <c r="AV35" s="970"/>
      <c r="AW35" s="970"/>
      <c r="AX35" s="970"/>
      <c r="AY35" s="970"/>
      <c r="AZ35" s="1041" t="s">
        <v>567</v>
      </c>
      <c r="BA35" s="1041"/>
      <c r="BB35" s="1041"/>
      <c r="BC35" s="1041"/>
      <c r="BD35" s="1041"/>
      <c r="BE35" s="1031" t="s">
        <v>388</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t="s">
        <v>390</v>
      </c>
      <c r="C36" s="1037"/>
      <c r="D36" s="1037"/>
      <c r="E36" s="1037"/>
      <c r="F36" s="1037"/>
      <c r="G36" s="1037"/>
      <c r="H36" s="1037"/>
      <c r="I36" s="1037"/>
      <c r="J36" s="1037"/>
      <c r="K36" s="1037"/>
      <c r="L36" s="1037"/>
      <c r="M36" s="1037"/>
      <c r="N36" s="1037"/>
      <c r="O36" s="1037"/>
      <c r="P36" s="1038"/>
      <c r="Q36" s="1042">
        <v>66</v>
      </c>
      <c r="R36" s="1043"/>
      <c r="S36" s="1043"/>
      <c r="T36" s="1043"/>
      <c r="U36" s="1043"/>
      <c r="V36" s="1043">
        <v>66</v>
      </c>
      <c r="W36" s="1043"/>
      <c r="X36" s="1043"/>
      <c r="Y36" s="1043"/>
      <c r="Z36" s="1043"/>
      <c r="AA36" s="1043" t="s">
        <v>573</v>
      </c>
      <c r="AB36" s="1043"/>
      <c r="AC36" s="1043"/>
      <c r="AD36" s="1043"/>
      <c r="AE36" s="1044"/>
      <c r="AF36" s="1018" t="s">
        <v>112</v>
      </c>
      <c r="AG36" s="1019"/>
      <c r="AH36" s="1019"/>
      <c r="AI36" s="1019"/>
      <c r="AJ36" s="1020"/>
      <c r="AK36" s="979">
        <v>33</v>
      </c>
      <c r="AL36" s="970"/>
      <c r="AM36" s="970"/>
      <c r="AN36" s="970"/>
      <c r="AO36" s="970"/>
      <c r="AP36" s="970">
        <v>57</v>
      </c>
      <c r="AQ36" s="970"/>
      <c r="AR36" s="970"/>
      <c r="AS36" s="970"/>
      <c r="AT36" s="970"/>
      <c r="AU36" s="970">
        <v>52</v>
      </c>
      <c r="AV36" s="970"/>
      <c r="AW36" s="970"/>
      <c r="AX36" s="970"/>
      <c r="AY36" s="970"/>
      <c r="AZ36" s="1041" t="s">
        <v>567</v>
      </c>
      <c r="BA36" s="1041"/>
      <c r="BB36" s="1041"/>
      <c r="BC36" s="1041"/>
      <c r="BD36" s="1041"/>
      <c r="BE36" s="1031" t="s">
        <v>391</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t="s">
        <v>392</v>
      </c>
      <c r="C37" s="1037"/>
      <c r="D37" s="1037"/>
      <c r="E37" s="1037"/>
      <c r="F37" s="1037"/>
      <c r="G37" s="1037"/>
      <c r="H37" s="1037"/>
      <c r="I37" s="1037"/>
      <c r="J37" s="1037"/>
      <c r="K37" s="1037"/>
      <c r="L37" s="1037"/>
      <c r="M37" s="1037"/>
      <c r="N37" s="1037"/>
      <c r="O37" s="1037"/>
      <c r="P37" s="1038"/>
      <c r="Q37" s="1042">
        <v>1932</v>
      </c>
      <c r="R37" s="1043"/>
      <c r="S37" s="1043"/>
      <c r="T37" s="1043"/>
      <c r="U37" s="1043"/>
      <c r="V37" s="1043">
        <v>1929</v>
      </c>
      <c r="W37" s="1043"/>
      <c r="X37" s="1043"/>
      <c r="Y37" s="1043"/>
      <c r="Z37" s="1043"/>
      <c r="AA37" s="1043">
        <v>3</v>
      </c>
      <c r="AB37" s="1043"/>
      <c r="AC37" s="1043"/>
      <c r="AD37" s="1043"/>
      <c r="AE37" s="1044"/>
      <c r="AF37" s="1018">
        <v>3</v>
      </c>
      <c r="AG37" s="1019"/>
      <c r="AH37" s="1019"/>
      <c r="AI37" s="1019"/>
      <c r="AJ37" s="1020"/>
      <c r="AK37" s="979">
        <v>1290</v>
      </c>
      <c r="AL37" s="970"/>
      <c r="AM37" s="970"/>
      <c r="AN37" s="970"/>
      <c r="AO37" s="970"/>
      <c r="AP37" s="970">
        <v>10960</v>
      </c>
      <c r="AQ37" s="970"/>
      <c r="AR37" s="970"/>
      <c r="AS37" s="970"/>
      <c r="AT37" s="970"/>
      <c r="AU37" s="970">
        <v>9908</v>
      </c>
      <c r="AV37" s="970"/>
      <c r="AW37" s="970"/>
      <c r="AX37" s="970"/>
      <c r="AY37" s="970"/>
      <c r="AZ37" s="1041" t="s">
        <v>567</v>
      </c>
      <c r="BA37" s="1041"/>
      <c r="BB37" s="1041"/>
      <c r="BC37" s="1041"/>
      <c r="BD37" s="1041"/>
      <c r="BE37" s="1031" t="s">
        <v>391</v>
      </c>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t="s">
        <v>393</v>
      </c>
      <c r="C38" s="1037"/>
      <c r="D38" s="1037"/>
      <c r="E38" s="1037"/>
      <c r="F38" s="1037"/>
      <c r="G38" s="1037"/>
      <c r="H38" s="1037"/>
      <c r="I38" s="1037"/>
      <c r="J38" s="1037"/>
      <c r="K38" s="1037"/>
      <c r="L38" s="1037"/>
      <c r="M38" s="1037"/>
      <c r="N38" s="1037"/>
      <c r="O38" s="1037"/>
      <c r="P38" s="1038"/>
      <c r="Q38" s="1042">
        <v>145</v>
      </c>
      <c r="R38" s="1043"/>
      <c r="S38" s="1043"/>
      <c r="T38" s="1043"/>
      <c r="U38" s="1043"/>
      <c r="V38" s="1043">
        <v>144</v>
      </c>
      <c r="W38" s="1043"/>
      <c r="X38" s="1043"/>
      <c r="Y38" s="1043"/>
      <c r="Z38" s="1043"/>
      <c r="AA38" s="1043">
        <v>1</v>
      </c>
      <c r="AB38" s="1043"/>
      <c r="AC38" s="1043"/>
      <c r="AD38" s="1043"/>
      <c r="AE38" s="1044"/>
      <c r="AF38" s="1018">
        <v>1</v>
      </c>
      <c r="AG38" s="1019"/>
      <c r="AH38" s="1019"/>
      <c r="AI38" s="1019"/>
      <c r="AJ38" s="1020"/>
      <c r="AK38" s="979">
        <v>113</v>
      </c>
      <c r="AL38" s="970"/>
      <c r="AM38" s="970"/>
      <c r="AN38" s="970"/>
      <c r="AO38" s="970"/>
      <c r="AP38" s="970">
        <v>748</v>
      </c>
      <c r="AQ38" s="970"/>
      <c r="AR38" s="970"/>
      <c r="AS38" s="970"/>
      <c r="AT38" s="970"/>
      <c r="AU38" s="970">
        <v>728</v>
      </c>
      <c r="AV38" s="970"/>
      <c r="AW38" s="970"/>
      <c r="AX38" s="970"/>
      <c r="AY38" s="970"/>
      <c r="AZ38" s="1041" t="s">
        <v>567</v>
      </c>
      <c r="BA38" s="1041"/>
      <c r="BB38" s="1041"/>
      <c r="BC38" s="1041"/>
      <c r="BD38" s="1041"/>
      <c r="BE38" s="1031" t="s">
        <v>391</v>
      </c>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t="s">
        <v>394</v>
      </c>
      <c r="C39" s="1037"/>
      <c r="D39" s="1037"/>
      <c r="E39" s="1037"/>
      <c r="F39" s="1037"/>
      <c r="G39" s="1037"/>
      <c r="H39" s="1037"/>
      <c r="I39" s="1037"/>
      <c r="J39" s="1037"/>
      <c r="K39" s="1037"/>
      <c r="L39" s="1037"/>
      <c r="M39" s="1037"/>
      <c r="N39" s="1037"/>
      <c r="O39" s="1037"/>
      <c r="P39" s="1038"/>
      <c r="Q39" s="1042">
        <v>42</v>
      </c>
      <c r="R39" s="1043"/>
      <c r="S39" s="1043"/>
      <c r="T39" s="1043"/>
      <c r="U39" s="1043"/>
      <c r="V39" s="1043">
        <v>41</v>
      </c>
      <c r="W39" s="1043"/>
      <c r="X39" s="1043"/>
      <c r="Y39" s="1043"/>
      <c r="Z39" s="1043"/>
      <c r="AA39" s="1043">
        <v>1</v>
      </c>
      <c r="AB39" s="1043"/>
      <c r="AC39" s="1043"/>
      <c r="AD39" s="1043"/>
      <c r="AE39" s="1044"/>
      <c r="AF39" s="1018">
        <v>1</v>
      </c>
      <c r="AG39" s="1019"/>
      <c r="AH39" s="1019"/>
      <c r="AI39" s="1019"/>
      <c r="AJ39" s="1020"/>
      <c r="AK39" s="979">
        <v>34</v>
      </c>
      <c r="AL39" s="970"/>
      <c r="AM39" s="970"/>
      <c r="AN39" s="970"/>
      <c r="AO39" s="970"/>
      <c r="AP39" s="970">
        <v>309</v>
      </c>
      <c r="AQ39" s="970"/>
      <c r="AR39" s="970"/>
      <c r="AS39" s="970"/>
      <c r="AT39" s="970"/>
      <c r="AU39" s="970">
        <v>309</v>
      </c>
      <c r="AV39" s="970"/>
      <c r="AW39" s="970"/>
      <c r="AX39" s="970"/>
      <c r="AY39" s="970"/>
      <c r="AZ39" s="1041" t="s">
        <v>569</v>
      </c>
      <c r="BA39" s="1041"/>
      <c r="BB39" s="1041"/>
      <c r="BC39" s="1041"/>
      <c r="BD39" s="1041"/>
      <c r="BE39" s="1031" t="s">
        <v>391</v>
      </c>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t="s">
        <v>395</v>
      </c>
      <c r="C40" s="1037"/>
      <c r="D40" s="1037"/>
      <c r="E40" s="1037"/>
      <c r="F40" s="1037"/>
      <c r="G40" s="1037"/>
      <c r="H40" s="1037"/>
      <c r="I40" s="1037"/>
      <c r="J40" s="1037"/>
      <c r="K40" s="1037"/>
      <c r="L40" s="1037"/>
      <c r="M40" s="1037"/>
      <c r="N40" s="1037"/>
      <c r="O40" s="1037"/>
      <c r="P40" s="1038"/>
      <c r="Q40" s="1042">
        <v>42</v>
      </c>
      <c r="R40" s="1043"/>
      <c r="S40" s="1043"/>
      <c r="T40" s="1043"/>
      <c r="U40" s="1043"/>
      <c r="V40" s="1043">
        <v>42</v>
      </c>
      <c r="W40" s="1043"/>
      <c r="X40" s="1043"/>
      <c r="Y40" s="1043"/>
      <c r="Z40" s="1043"/>
      <c r="AA40" s="1043">
        <v>0</v>
      </c>
      <c r="AB40" s="1043"/>
      <c r="AC40" s="1043"/>
      <c r="AD40" s="1043"/>
      <c r="AE40" s="1044"/>
      <c r="AF40" s="1018">
        <v>0</v>
      </c>
      <c r="AG40" s="1019"/>
      <c r="AH40" s="1019"/>
      <c r="AI40" s="1019"/>
      <c r="AJ40" s="1020"/>
      <c r="AK40" s="979">
        <v>42</v>
      </c>
      <c r="AL40" s="970"/>
      <c r="AM40" s="970"/>
      <c r="AN40" s="970"/>
      <c r="AO40" s="970"/>
      <c r="AP40" s="970" t="s">
        <v>574</v>
      </c>
      <c r="AQ40" s="970"/>
      <c r="AR40" s="970"/>
      <c r="AS40" s="970"/>
      <c r="AT40" s="970"/>
      <c r="AU40" s="970" t="s">
        <v>569</v>
      </c>
      <c r="AV40" s="970"/>
      <c r="AW40" s="970"/>
      <c r="AX40" s="970"/>
      <c r="AY40" s="970"/>
      <c r="AZ40" s="1041" t="s">
        <v>568</v>
      </c>
      <c r="BA40" s="1041"/>
      <c r="BB40" s="1041"/>
      <c r="BC40" s="1041"/>
      <c r="BD40" s="1041"/>
      <c r="BE40" s="1031" t="s">
        <v>391</v>
      </c>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2467</v>
      </c>
      <c r="AG63" s="958"/>
      <c r="AH63" s="958"/>
      <c r="AI63" s="958"/>
      <c r="AJ63" s="1029"/>
      <c r="AK63" s="1030"/>
      <c r="AL63" s="962"/>
      <c r="AM63" s="962"/>
      <c r="AN63" s="962"/>
      <c r="AO63" s="962"/>
      <c r="AP63" s="958">
        <v>18394</v>
      </c>
      <c r="AQ63" s="958"/>
      <c r="AR63" s="958"/>
      <c r="AS63" s="958"/>
      <c r="AT63" s="958"/>
      <c r="AU63" s="958">
        <v>12410</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399</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400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546</v>
      </c>
      <c r="C68" s="985"/>
      <c r="D68" s="985"/>
      <c r="E68" s="985"/>
      <c r="F68" s="985"/>
      <c r="G68" s="985"/>
      <c r="H68" s="985"/>
      <c r="I68" s="985"/>
      <c r="J68" s="985"/>
      <c r="K68" s="985"/>
      <c r="L68" s="985"/>
      <c r="M68" s="985"/>
      <c r="N68" s="985"/>
      <c r="O68" s="985"/>
      <c r="P68" s="986"/>
      <c r="Q68" s="987">
        <v>1714</v>
      </c>
      <c r="R68" s="981"/>
      <c r="S68" s="981"/>
      <c r="T68" s="981"/>
      <c r="U68" s="981"/>
      <c r="V68" s="981">
        <v>1694</v>
      </c>
      <c r="W68" s="981"/>
      <c r="X68" s="981"/>
      <c r="Y68" s="981"/>
      <c r="Z68" s="981"/>
      <c r="AA68" s="981">
        <v>20</v>
      </c>
      <c r="AB68" s="981"/>
      <c r="AC68" s="981"/>
      <c r="AD68" s="981"/>
      <c r="AE68" s="981"/>
      <c r="AF68" s="981">
        <v>20</v>
      </c>
      <c r="AG68" s="981"/>
      <c r="AH68" s="981"/>
      <c r="AI68" s="981"/>
      <c r="AJ68" s="981"/>
      <c r="AK68" s="981" t="s">
        <v>562</v>
      </c>
      <c r="AL68" s="981"/>
      <c r="AM68" s="981"/>
      <c r="AN68" s="981"/>
      <c r="AO68" s="981"/>
      <c r="AP68" s="981">
        <v>794</v>
      </c>
      <c r="AQ68" s="981"/>
      <c r="AR68" s="981"/>
      <c r="AS68" s="981"/>
      <c r="AT68" s="981"/>
      <c r="AU68" s="981">
        <v>461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547</v>
      </c>
      <c r="C69" s="974"/>
      <c r="D69" s="974"/>
      <c r="E69" s="974"/>
      <c r="F69" s="974"/>
      <c r="G69" s="974"/>
      <c r="H69" s="974"/>
      <c r="I69" s="974"/>
      <c r="J69" s="974"/>
      <c r="K69" s="974"/>
      <c r="L69" s="974"/>
      <c r="M69" s="974"/>
      <c r="N69" s="974"/>
      <c r="O69" s="974"/>
      <c r="P69" s="975"/>
      <c r="Q69" s="976">
        <v>298</v>
      </c>
      <c r="R69" s="970"/>
      <c r="S69" s="970"/>
      <c r="T69" s="970"/>
      <c r="U69" s="970"/>
      <c r="V69" s="970">
        <v>297</v>
      </c>
      <c r="W69" s="970"/>
      <c r="X69" s="970"/>
      <c r="Y69" s="970"/>
      <c r="Z69" s="970"/>
      <c r="AA69" s="970">
        <v>1</v>
      </c>
      <c r="AB69" s="970"/>
      <c r="AC69" s="970"/>
      <c r="AD69" s="970"/>
      <c r="AE69" s="970"/>
      <c r="AF69" s="970">
        <v>1</v>
      </c>
      <c r="AG69" s="970"/>
      <c r="AH69" s="970"/>
      <c r="AI69" s="970"/>
      <c r="AJ69" s="970"/>
      <c r="AK69" s="970">
        <v>11</v>
      </c>
      <c r="AL69" s="970"/>
      <c r="AM69" s="970"/>
      <c r="AN69" s="970"/>
      <c r="AO69" s="970"/>
      <c r="AP69" s="970">
        <v>20</v>
      </c>
      <c r="AQ69" s="970"/>
      <c r="AR69" s="970"/>
      <c r="AS69" s="970"/>
      <c r="AT69" s="970"/>
      <c r="AU69" s="970" t="s">
        <v>562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548</v>
      </c>
      <c r="C70" s="974"/>
      <c r="D70" s="974"/>
      <c r="E70" s="974"/>
      <c r="F70" s="974"/>
      <c r="G70" s="974"/>
      <c r="H70" s="974"/>
      <c r="I70" s="974"/>
      <c r="J70" s="974"/>
      <c r="K70" s="974"/>
      <c r="L70" s="974"/>
      <c r="M70" s="974"/>
      <c r="N70" s="974"/>
      <c r="O70" s="974"/>
      <c r="P70" s="975"/>
      <c r="Q70" s="976">
        <v>19</v>
      </c>
      <c r="R70" s="970"/>
      <c r="S70" s="970"/>
      <c r="T70" s="970"/>
      <c r="U70" s="970"/>
      <c r="V70" s="970">
        <v>5</v>
      </c>
      <c r="W70" s="970"/>
      <c r="X70" s="970"/>
      <c r="Y70" s="970"/>
      <c r="Z70" s="970"/>
      <c r="AA70" s="970">
        <v>13</v>
      </c>
      <c r="AB70" s="970"/>
      <c r="AC70" s="970"/>
      <c r="AD70" s="970"/>
      <c r="AE70" s="970"/>
      <c r="AF70" s="970">
        <v>13</v>
      </c>
      <c r="AG70" s="970"/>
      <c r="AH70" s="970"/>
      <c r="AI70" s="970"/>
      <c r="AJ70" s="970"/>
      <c r="AK70" s="970" t="s">
        <v>563</v>
      </c>
      <c r="AL70" s="970"/>
      <c r="AM70" s="970"/>
      <c r="AN70" s="970"/>
      <c r="AO70" s="970"/>
      <c r="AP70" s="970" t="s">
        <v>563</v>
      </c>
      <c r="AQ70" s="970"/>
      <c r="AR70" s="970"/>
      <c r="AS70" s="970"/>
      <c r="AT70" s="970"/>
      <c r="AU70" s="970" t="s">
        <v>564</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549</v>
      </c>
      <c r="C71" s="974"/>
      <c r="D71" s="974"/>
      <c r="E71" s="974"/>
      <c r="F71" s="974"/>
      <c r="G71" s="974"/>
      <c r="H71" s="974"/>
      <c r="I71" s="974"/>
      <c r="J71" s="974"/>
      <c r="K71" s="974"/>
      <c r="L71" s="974"/>
      <c r="M71" s="974"/>
      <c r="N71" s="974"/>
      <c r="O71" s="974"/>
      <c r="P71" s="975"/>
      <c r="Q71" s="976">
        <v>2435</v>
      </c>
      <c r="R71" s="970"/>
      <c r="S71" s="970"/>
      <c r="T71" s="970"/>
      <c r="U71" s="970"/>
      <c r="V71" s="970">
        <v>2399</v>
      </c>
      <c r="W71" s="970"/>
      <c r="X71" s="970"/>
      <c r="Y71" s="970"/>
      <c r="Z71" s="970"/>
      <c r="AA71" s="970">
        <v>37</v>
      </c>
      <c r="AB71" s="970"/>
      <c r="AC71" s="970"/>
      <c r="AD71" s="970"/>
      <c r="AE71" s="970"/>
      <c r="AF71" s="970">
        <v>37</v>
      </c>
      <c r="AG71" s="970"/>
      <c r="AH71" s="970"/>
      <c r="AI71" s="970"/>
      <c r="AJ71" s="970"/>
      <c r="AK71" s="970">
        <v>2</v>
      </c>
      <c r="AL71" s="970"/>
      <c r="AM71" s="970"/>
      <c r="AN71" s="970"/>
      <c r="AO71" s="970"/>
      <c r="AP71" s="970">
        <v>211</v>
      </c>
      <c r="AQ71" s="970"/>
      <c r="AR71" s="970"/>
      <c r="AS71" s="970"/>
      <c r="AT71" s="970"/>
      <c r="AU71" s="970">
        <v>28</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550</v>
      </c>
      <c r="C72" s="974"/>
      <c r="D72" s="974"/>
      <c r="E72" s="974"/>
      <c r="F72" s="974"/>
      <c r="G72" s="974"/>
      <c r="H72" s="974"/>
      <c r="I72" s="974"/>
      <c r="J72" s="974"/>
      <c r="K72" s="974"/>
      <c r="L72" s="974"/>
      <c r="M72" s="974"/>
      <c r="N72" s="974"/>
      <c r="O72" s="974"/>
      <c r="P72" s="975"/>
      <c r="Q72" s="976">
        <v>107</v>
      </c>
      <c r="R72" s="970"/>
      <c r="S72" s="970"/>
      <c r="T72" s="970"/>
      <c r="U72" s="970"/>
      <c r="V72" s="970">
        <v>104</v>
      </c>
      <c r="W72" s="970"/>
      <c r="X72" s="970"/>
      <c r="Y72" s="970"/>
      <c r="Z72" s="970"/>
      <c r="AA72" s="970">
        <v>2</v>
      </c>
      <c r="AB72" s="970"/>
      <c r="AC72" s="970"/>
      <c r="AD72" s="970"/>
      <c r="AE72" s="970"/>
      <c r="AF72" s="970">
        <v>2</v>
      </c>
      <c r="AG72" s="970"/>
      <c r="AH72" s="970"/>
      <c r="AI72" s="970"/>
      <c r="AJ72" s="970"/>
      <c r="AK72" s="970" t="s">
        <v>566</v>
      </c>
      <c r="AL72" s="970"/>
      <c r="AM72" s="970"/>
      <c r="AN72" s="970"/>
      <c r="AO72" s="970"/>
      <c r="AP72" s="970">
        <v>53</v>
      </c>
      <c r="AQ72" s="970"/>
      <c r="AR72" s="970"/>
      <c r="AS72" s="970"/>
      <c r="AT72" s="970"/>
      <c r="AU72" s="970">
        <v>19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553</v>
      </c>
      <c r="C73" s="974"/>
      <c r="D73" s="974"/>
      <c r="E73" s="974"/>
      <c r="F73" s="974"/>
      <c r="G73" s="974"/>
      <c r="H73" s="974"/>
      <c r="I73" s="974"/>
      <c r="J73" s="974"/>
      <c r="K73" s="974"/>
      <c r="L73" s="974"/>
      <c r="M73" s="974"/>
      <c r="N73" s="974"/>
      <c r="O73" s="974"/>
      <c r="P73" s="975"/>
      <c r="Q73" s="977">
        <v>5462</v>
      </c>
      <c r="R73" s="978"/>
      <c r="S73" s="978"/>
      <c r="T73" s="978"/>
      <c r="U73" s="979"/>
      <c r="V73" s="980">
        <v>4746</v>
      </c>
      <c r="W73" s="978"/>
      <c r="X73" s="978"/>
      <c r="Y73" s="978"/>
      <c r="Z73" s="979"/>
      <c r="AA73" s="980">
        <v>716</v>
      </c>
      <c r="AB73" s="978"/>
      <c r="AC73" s="978"/>
      <c r="AD73" s="978"/>
      <c r="AE73" s="979"/>
      <c r="AF73" s="980">
        <v>716</v>
      </c>
      <c r="AG73" s="978"/>
      <c r="AH73" s="978"/>
      <c r="AI73" s="978"/>
      <c r="AJ73" s="979"/>
      <c r="AK73" s="970">
        <v>6</v>
      </c>
      <c r="AL73" s="970"/>
      <c r="AM73" s="970"/>
      <c r="AN73" s="970"/>
      <c r="AO73" s="970"/>
      <c r="AP73" s="970" t="s">
        <v>563</v>
      </c>
      <c r="AQ73" s="970"/>
      <c r="AR73" s="970"/>
      <c r="AS73" s="970"/>
      <c r="AT73" s="970"/>
      <c r="AU73" s="970" t="s">
        <v>562</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554</v>
      </c>
      <c r="C74" s="974"/>
      <c r="D74" s="974"/>
      <c r="E74" s="974"/>
      <c r="F74" s="974"/>
      <c r="G74" s="974"/>
      <c r="H74" s="974"/>
      <c r="I74" s="974"/>
      <c r="J74" s="974"/>
      <c r="K74" s="974"/>
      <c r="L74" s="974"/>
      <c r="M74" s="974"/>
      <c r="N74" s="974"/>
      <c r="O74" s="974"/>
      <c r="P74" s="975"/>
      <c r="Q74" s="977">
        <v>504</v>
      </c>
      <c r="R74" s="978"/>
      <c r="S74" s="978"/>
      <c r="T74" s="978"/>
      <c r="U74" s="979"/>
      <c r="V74" s="980">
        <v>486</v>
      </c>
      <c r="W74" s="978"/>
      <c r="X74" s="978"/>
      <c r="Y74" s="978"/>
      <c r="Z74" s="979"/>
      <c r="AA74" s="980">
        <v>18</v>
      </c>
      <c r="AB74" s="978"/>
      <c r="AC74" s="978"/>
      <c r="AD74" s="978"/>
      <c r="AE74" s="979"/>
      <c r="AF74" s="980">
        <v>18</v>
      </c>
      <c r="AG74" s="978"/>
      <c r="AH74" s="978"/>
      <c r="AI74" s="978"/>
      <c r="AJ74" s="979"/>
      <c r="AK74" s="970">
        <v>44</v>
      </c>
      <c r="AL74" s="970"/>
      <c r="AM74" s="970"/>
      <c r="AN74" s="970"/>
      <c r="AO74" s="970"/>
      <c r="AP74" s="970" t="s">
        <v>563</v>
      </c>
      <c r="AQ74" s="970"/>
      <c r="AR74" s="970"/>
      <c r="AS74" s="970"/>
      <c r="AT74" s="970"/>
      <c r="AU74" s="970" t="s">
        <v>563</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555</v>
      </c>
      <c r="C75" s="974"/>
      <c r="D75" s="974"/>
      <c r="E75" s="974"/>
      <c r="F75" s="974"/>
      <c r="G75" s="974"/>
      <c r="H75" s="974"/>
      <c r="I75" s="974"/>
      <c r="J75" s="974"/>
      <c r="K75" s="974"/>
      <c r="L75" s="974"/>
      <c r="M75" s="974"/>
      <c r="N75" s="974"/>
      <c r="O75" s="974"/>
      <c r="P75" s="975"/>
      <c r="Q75" s="977">
        <v>137701</v>
      </c>
      <c r="R75" s="978"/>
      <c r="S75" s="978"/>
      <c r="T75" s="978"/>
      <c r="U75" s="979"/>
      <c r="V75" s="980">
        <v>133536</v>
      </c>
      <c r="W75" s="978"/>
      <c r="X75" s="978"/>
      <c r="Y75" s="978"/>
      <c r="Z75" s="979"/>
      <c r="AA75" s="980">
        <v>4165</v>
      </c>
      <c r="AB75" s="978"/>
      <c r="AC75" s="978"/>
      <c r="AD75" s="978"/>
      <c r="AE75" s="979"/>
      <c r="AF75" s="980">
        <v>4165</v>
      </c>
      <c r="AG75" s="978"/>
      <c r="AH75" s="978"/>
      <c r="AI75" s="978"/>
      <c r="AJ75" s="979"/>
      <c r="AK75" s="980">
        <v>2511</v>
      </c>
      <c r="AL75" s="978"/>
      <c r="AM75" s="978"/>
      <c r="AN75" s="978"/>
      <c r="AO75" s="979"/>
      <c r="AP75" s="980" t="s">
        <v>564</v>
      </c>
      <c r="AQ75" s="978"/>
      <c r="AR75" s="978"/>
      <c r="AS75" s="978"/>
      <c r="AT75" s="979"/>
      <c r="AU75" s="980" t="s">
        <v>562</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551</v>
      </c>
      <c r="C76" s="974"/>
      <c r="D76" s="974"/>
      <c r="E76" s="974"/>
      <c r="F76" s="974"/>
      <c r="G76" s="974"/>
      <c r="H76" s="974"/>
      <c r="I76" s="974"/>
      <c r="J76" s="974"/>
      <c r="K76" s="974"/>
      <c r="L76" s="974"/>
      <c r="M76" s="974"/>
      <c r="N76" s="974"/>
      <c r="O76" s="974"/>
      <c r="P76" s="975"/>
      <c r="Q76" s="977">
        <v>1</v>
      </c>
      <c r="R76" s="978"/>
      <c r="S76" s="978"/>
      <c r="T76" s="978"/>
      <c r="U76" s="979"/>
      <c r="V76" s="980">
        <v>1</v>
      </c>
      <c r="W76" s="978"/>
      <c r="X76" s="978"/>
      <c r="Y76" s="978"/>
      <c r="Z76" s="979"/>
      <c r="AA76" s="980">
        <v>0</v>
      </c>
      <c r="AB76" s="978"/>
      <c r="AC76" s="978"/>
      <c r="AD76" s="978"/>
      <c r="AE76" s="979"/>
      <c r="AF76" s="980">
        <v>0</v>
      </c>
      <c r="AG76" s="978"/>
      <c r="AH76" s="978"/>
      <c r="AI76" s="978"/>
      <c r="AJ76" s="979"/>
      <c r="AK76" s="980">
        <v>1</v>
      </c>
      <c r="AL76" s="978"/>
      <c r="AM76" s="978"/>
      <c r="AN76" s="978"/>
      <c r="AO76" s="979"/>
      <c r="AP76" s="980" t="s">
        <v>563</v>
      </c>
      <c r="AQ76" s="978"/>
      <c r="AR76" s="978"/>
      <c r="AS76" s="978"/>
      <c r="AT76" s="979"/>
      <c r="AU76" s="980" t="s">
        <v>565</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552</v>
      </c>
      <c r="C77" s="974"/>
      <c r="D77" s="974"/>
      <c r="E77" s="974"/>
      <c r="F77" s="974"/>
      <c r="G77" s="974"/>
      <c r="H77" s="974"/>
      <c r="I77" s="974"/>
      <c r="J77" s="974"/>
      <c r="K77" s="974"/>
      <c r="L77" s="974"/>
      <c r="M77" s="974"/>
      <c r="N77" s="974"/>
      <c r="O77" s="974"/>
      <c r="P77" s="975"/>
      <c r="Q77" s="977">
        <v>1</v>
      </c>
      <c r="R77" s="978"/>
      <c r="S77" s="978"/>
      <c r="T77" s="978"/>
      <c r="U77" s="979"/>
      <c r="V77" s="980">
        <v>0</v>
      </c>
      <c r="W77" s="978"/>
      <c r="X77" s="978"/>
      <c r="Y77" s="978"/>
      <c r="Z77" s="979"/>
      <c r="AA77" s="980">
        <v>0</v>
      </c>
      <c r="AB77" s="978"/>
      <c r="AC77" s="978"/>
      <c r="AD77" s="978"/>
      <c r="AE77" s="979"/>
      <c r="AF77" s="980">
        <v>0</v>
      </c>
      <c r="AG77" s="978"/>
      <c r="AH77" s="978"/>
      <c r="AI77" s="978"/>
      <c r="AJ77" s="979"/>
      <c r="AK77" s="980" t="s">
        <v>571</v>
      </c>
      <c r="AL77" s="978"/>
      <c r="AM77" s="978"/>
      <c r="AN77" s="978"/>
      <c r="AO77" s="979"/>
      <c r="AP77" s="980" t="s">
        <v>563</v>
      </c>
      <c r="AQ77" s="978"/>
      <c r="AR77" s="978"/>
      <c r="AS77" s="978"/>
      <c r="AT77" s="979"/>
      <c r="AU77" s="980" t="s">
        <v>563</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401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4973</v>
      </c>
      <c r="AG88" s="958"/>
      <c r="AH88" s="958"/>
      <c r="AI88" s="958"/>
      <c r="AJ88" s="958"/>
      <c r="AK88" s="962"/>
      <c r="AL88" s="962"/>
      <c r="AM88" s="962"/>
      <c r="AN88" s="962"/>
      <c r="AO88" s="962"/>
      <c r="AP88" s="958">
        <v>1078</v>
      </c>
      <c r="AQ88" s="958"/>
      <c r="AR88" s="958"/>
      <c r="AS88" s="958"/>
      <c r="AT88" s="958"/>
      <c r="AU88" s="958">
        <v>507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402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201</v>
      </c>
      <c r="CS102" s="950"/>
      <c r="CT102" s="950"/>
      <c r="CU102" s="950"/>
      <c r="CV102" s="951"/>
      <c r="CW102" s="949">
        <v>35</v>
      </c>
      <c r="CX102" s="950"/>
      <c r="CY102" s="950"/>
      <c r="CZ102" s="950"/>
      <c r="DA102" s="951"/>
      <c r="DB102" s="949" t="s">
        <v>579</v>
      </c>
      <c r="DC102" s="950"/>
      <c r="DD102" s="950"/>
      <c r="DE102" s="950"/>
      <c r="DF102" s="951"/>
      <c r="DG102" s="949">
        <v>663</v>
      </c>
      <c r="DH102" s="950"/>
      <c r="DI102" s="950"/>
      <c r="DJ102" s="950"/>
      <c r="DK102" s="951"/>
      <c r="DL102" s="949" t="s">
        <v>580</v>
      </c>
      <c r="DM102" s="950"/>
      <c r="DN102" s="950"/>
      <c r="DO102" s="950"/>
      <c r="DP102" s="951"/>
      <c r="DQ102" s="949" t="s">
        <v>581</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410</v>
      </c>
      <c r="AB109" s="893"/>
      <c r="AC109" s="893"/>
      <c r="AD109" s="893"/>
      <c r="AE109" s="894"/>
      <c r="AF109" s="895" t="s">
        <v>287</v>
      </c>
      <c r="AG109" s="893"/>
      <c r="AH109" s="893"/>
      <c r="AI109" s="893"/>
      <c r="AJ109" s="894"/>
      <c r="AK109" s="895" t="s">
        <v>286</v>
      </c>
      <c r="AL109" s="893"/>
      <c r="AM109" s="893"/>
      <c r="AN109" s="893"/>
      <c r="AO109" s="894"/>
      <c r="AP109" s="895" t="s">
        <v>411</v>
      </c>
      <c r="AQ109" s="893"/>
      <c r="AR109" s="893"/>
      <c r="AS109" s="893"/>
      <c r="AT109" s="924"/>
      <c r="AU109" s="892" t="s">
        <v>409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410</v>
      </c>
      <c r="BR109" s="893"/>
      <c r="BS109" s="893"/>
      <c r="BT109" s="893"/>
      <c r="BU109" s="894"/>
      <c r="BV109" s="895" t="s">
        <v>287</v>
      </c>
      <c r="BW109" s="893"/>
      <c r="BX109" s="893"/>
      <c r="BY109" s="893"/>
      <c r="BZ109" s="894"/>
      <c r="CA109" s="895" t="s">
        <v>286</v>
      </c>
      <c r="CB109" s="893"/>
      <c r="CC109" s="893"/>
      <c r="CD109" s="893"/>
      <c r="CE109" s="894"/>
      <c r="CF109" s="931" t="s">
        <v>411</v>
      </c>
      <c r="CG109" s="931"/>
      <c r="CH109" s="931"/>
      <c r="CI109" s="931"/>
      <c r="CJ109" s="931"/>
      <c r="CK109" s="895" t="s">
        <v>412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410</v>
      </c>
      <c r="DH109" s="893"/>
      <c r="DI109" s="893"/>
      <c r="DJ109" s="893"/>
      <c r="DK109" s="894"/>
      <c r="DL109" s="895" t="s">
        <v>287</v>
      </c>
      <c r="DM109" s="893"/>
      <c r="DN109" s="893"/>
      <c r="DO109" s="893"/>
      <c r="DP109" s="894"/>
      <c r="DQ109" s="895" t="s">
        <v>286</v>
      </c>
      <c r="DR109" s="893"/>
      <c r="DS109" s="893"/>
      <c r="DT109" s="893"/>
      <c r="DU109" s="894"/>
      <c r="DV109" s="895" t="s">
        <v>411</v>
      </c>
      <c r="DW109" s="893"/>
      <c r="DX109" s="893"/>
      <c r="DY109" s="893"/>
      <c r="DZ109" s="924"/>
    </row>
    <row r="110" spans="1:131" s="199" customFormat="1" ht="26.25" customHeight="1">
      <c r="A110" s="795" t="s">
        <v>413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3626293</v>
      </c>
      <c r="AB110" s="886"/>
      <c r="AC110" s="886"/>
      <c r="AD110" s="886"/>
      <c r="AE110" s="887"/>
      <c r="AF110" s="888">
        <v>3362746</v>
      </c>
      <c r="AG110" s="886"/>
      <c r="AH110" s="886"/>
      <c r="AI110" s="886"/>
      <c r="AJ110" s="887"/>
      <c r="AK110" s="888">
        <v>3147571</v>
      </c>
      <c r="AL110" s="886"/>
      <c r="AM110" s="886"/>
      <c r="AN110" s="886"/>
      <c r="AO110" s="887"/>
      <c r="AP110" s="889">
        <v>25.6</v>
      </c>
      <c r="AQ110" s="890"/>
      <c r="AR110" s="890"/>
      <c r="AS110" s="890"/>
      <c r="AT110" s="891"/>
      <c r="AU110" s="925" t="s">
        <v>61</v>
      </c>
      <c r="AV110" s="926"/>
      <c r="AW110" s="926"/>
      <c r="AX110" s="926"/>
      <c r="AY110" s="926"/>
      <c r="AZ110" s="851" t="s">
        <v>414</v>
      </c>
      <c r="BA110" s="796"/>
      <c r="BB110" s="796"/>
      <c r="BC110" s="796"/>
      <c r="BD110" s="796"/>
      <c r="BE110" s="796"/>
      <c r="BF110" s="796"/>
      <c r="BG110" s="796"/>
      <c r="BH110" s="796"/>
      <c r="BI110" s="796"/>
      <c r="BJ110" s="796"/>
      <c r="BK110" s="796"/>
      <c r="BL110" s="796"/>
      <c r="BM110" s="796"/>
      <c r="BN110" s="796"/>
      <c r="BO110" s="796"/>
      <c r="BP110" s="797"/>
      <c r="BQ110" s="852">
        <v>25231545</v>
      </c>
      <c r="BR110" s="833"/>
      <c r="BS110" s="833"/>
      <c r="BT110" s="833"/>
      <c r="BU110" s="833"/>
      <c r="BV110" s="833">
        <v>24367377</v>
      </c>
      <c r="BW110" s="833"/>
      <c r="BX110" s="833"/>
      <c r="BY110" s="833"/>
      <c r="BZ110" s="833"/>
      <c r="CA110" s="833">
        <v>23789320</v>
      </c>
      <c r="CB110" s="833"/>
      <c r="CC110" s="833"/>
      <c r="CD110" s="833"/>
      <c r="CE110" s="833"/>
      <c r="CF110" s="857">
        <v>193.5</v>
      </c>
      <c r="CG110" s="858"/>
      <c r="CH110" s="858"/>
      <c r="CI110" s="858"/>
      <c r="CJ110" s="858"/>
      <c r="CK110" s="921" t="s">
        <v>415</v>
      </c>
      <c r="CL110" s="807"/>
      <c r="CM110" s="882" t="s">
        <v>416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418</v>
      </c>
      <c r="BA111" s="738"/>
      <c r="BB111" s="738"/>
      <c r="BC111" s="738"/>
      <c r="BD111" s="738"/>
      <c r="BE111" s="738"/>
      <c r="BF111" s="738"/>
      <c r="BG111" s="738"/>
      <c r="BH111" s="738"/>
      <c r="BI111" s="738"/>
      <c r="BJ111" s="738"/>
      <c r="BK111" s="738"/>
      <c r="BL111" s="738"/>
      <c r="BM111" s="738"/>
      <c r="BN111" s="738"/>
      <c r="BO111" s="738"/>
      <c r="BP111" s="739"/>
      <c r="BQ111" s="804">
        <v>788818</v>
      </c>
      <c r="BR111" s="805"/>
      <c r="BS111" s="805"/>
      <c r="BT111" s="805"/>
      <c r="BU111" s="805"/>
      <c r="BV111" s="805">
        <v>700435</v>
      </c>
      <c r="BW111" s="805"/>
      <c r="BX111" s="805"/>
      <c r="BY111" s="805"/>
      <c r="BZ111" s="805"/>
      <c r="CA111" s="805">
        <v>696899</v>
      </c>
      <c r="CB111" s="805"/>
      <c r="CC111" s="805"/>
      <c r="CD111" s="805"/>
      <c r="CE111" s="805"/>
      <c r="CF111" s="866">
        <v>5.7</v>
      </c>
      <c r="CG111" s="867"/>
      <c r="CH111" s="867"/>
      <c r="CI111" s="867"/>
      <c r="CJ111" s="867"/>
      <c r="CK111" s="922"/>
      <c r="CL111" s="809"/>
      <c r="CM111" s="812" t="s">
        <v>419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420</v>
      </c>
      <c r="B112" s="908"/>
      <c r="C112" s="738" t="s">
        <v>421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422</v>
      </c>
      <c r="BA112" s="738"/>
      <c r="BB112" s="738"/>
      <c r="BC112" s="738"/>
      <c r="BD112" s="738"/>
      <c r="BE112" s="738"/>
      <c r="BF112" s="738"/>
      <c r="BG112" s="738"/>
      <c r="BH112" s="738"/>
      <c r="BI112" s="738"/>
      <c r="BJ112" s="738"/>
      <c r="BK112" s="738"/>
      <c r="BL112" s="738"/>
      <c r="BM112" s="738"/>
      <c r="BN112" s="738"/>
      <c r="BO112" s="738"/>
      <c r="BP112" s="739"/>
      <c r="BQ112" s="804">
        <v>13686262</v>
      </c>
      <c r="BR112" s="805"/>
      <c r="BS112" s="805"/>
      <c r="BT112" s="805"/>
      <c r="BU112" s="805"/>
      <c r="BV112" s="805">
        <v>12975637</v>
      </c>
      <c r="BW112" s="805"/>
      <c r="BX112" s="805"/>
      <c r="BY112" s="805"/>
      <c r="BZ112" s="805"/>
      <c r="CA112" s="805">
        <v>12410436</v>
      </c>
      <c r="CB112" s="805"/>
      <c r="CC112" s="805"/>
      <c r="CD112" s="805"/>
      <c r="CE112" s="805"/>
      <c r="CF112" s="866">
        <v>100.9</v>
      </c>
      <c r="CG112" s="867"/>
      <c r="CH112" s="867"/>
      <c r="CI112" s="867"/>
      <c r="CJ112" s="867"/>
      <c r="CK112" s="922"/>
      <c r="CL112" s="809"/>
      <c r="CM112" s="812" t="s">
        <v>423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424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1352529</v>
      </c>
      <c r="AB113" s="914"/>
      <c r="AC113" s="914"/>
      <c r="AD113" s="914"/>
      <c r="AE113" s="915"/>
      <c r="AF113" s="916">
        <v>1410271</v>
      </c>
      <c r="AG113" s="914"/>
      <c r="AH113" s="914"/>
      <c r="AI113" s="914"/>
      <c r="AJ113" s="915"/>
      <c r="AK113" s="916">
        <v>1543074</v>
      </c>
      <c r="AL113" s="914"/>
      <c r="AM113" s="914"/>
      <c r="AN113" s="914"/>
      <c r="AO113" s="915"/>
      <c r="AP113" s="917">
        <v>12.6</v>
      </c>
      <c r="AQ113" s="918"/>
      <c r="AR113" s="918"/>
      <c r="AS113" s="918"/>
      <c r="AT113" s="919"/>
      <c r="AU113" s="927"/>
      <c r="AV113" s="928"/>
      <c r="AW113" s="928"/>
      <c r="AX113" s="928"/>
      <c r="AY113" s="928"/>
      <c r="AZ113" s="803" t="s">
        <v>425</v>
      </c>
      <c r="BA113" s="738"/>
      <c r="BB113" s="738"/>
      <c r="BC113" s="738"/>
      <c r="BD113" s="738"/>
      <c r="BE113" s="738"/>
      <c r="BF113" s="738"/>
      <c r="BG113" s="738"/>
      <c r="BH113" s="738"/>
      <c r="BI113" s="738"/>
      <c r="BJ113" s="738"/>
      <c r="BK113" s="738"/>
      <c r="BL113" s="738"/>
      <c r="BM113" s="738"/>
      <c r="BN113" s="738"/>
      <c r="BO113" s="738"/>
      <c r="BP113" s="739"/>
      <c r="BQ113" s="804">
        <v>583969</v>
      </c>
      <c r="BR113" s="805"/>
      <c r="BS113" s="805"/>
      <c r="BT113" s="805"/>
      <c r="BU113" s="805"/>
      <c r="BV113" s="805">
        <v>766990</v>
      </c>
      <c r="BW113" s="805"/>
      <c r="BX113" s="805"/>
      <c r="BY113" s="805"/>
      <c r="BZ113" s="805"/>
      <c r="CA113" s="805">
        <v>507188</v>
      </c>
      <c r="CB113" s="805"/>
      <c r="CC113" s="805"/>
      <c r="CD113" s="805"/>
      <c r="CE113" s="805"/>
      <c r="CF113" s="866">
        <v>4.0999999999999996</v>
      </c>
      <c r="CG113" s="867"/>
      <c r="CH113" s="867"/>
      <c r="CI113" s="867"/>
      <c r="CJ113" s="867"/>
      <c r="CK113" s="922"/>
      <c r="CL113" s="809"/>
      <c r="CM113" s="812" t="s">
        <v>426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265202</v>
      </c>
      <c r="AB114" s="768"/>
      <c r="AC114" s="768"/>
      <c r="AD114" s="768"/>
      <c r="AE114" s="769"/>
      <c r="AF114" s="770">
        <v>231455</v>
      </c>
      <c r="AG114" s="768"/>
      <c r="AH114" s="768"/>
      <c r="AI114" s="768"/>
      <c r="AJ114" s="769"/>
      <c r="AK114" s="770">
        <v>249806</v>
      </c>
      <c r="AL114" s="768"/>
      <c r="AM114" s="768"/>
      <c r="AN114" s="768"/>
      <c r="AO114" s="769"/>
      <c r="AP114" s="815">
        <v>2</v>
      </c>
      <c r="AQ114" s="816"/>
      <c r="AR114" s="816"/>
      <c r="AS114" s="816"/>
      <c r="AT114" s="817"/>
      <c r="AU114" s="927"/>
      <c r="AV114" s="928"/>
      <c r="AW114" s="928"/>
      <c r="AX114" s="928"/>
      <c r="AY114" s="928"/>
      <c r="AZ114" s="803" t="s">
        <v>428</v>
      </c>
      <c r="BA114" s="738"/>
      <c r="BB114" s="738"/>
      <c r="BC114" s="738"/>
      <c r="BD114" s="738"/>
      <c r="BE114" s="738"/>
      <c r="BF114" s="738"/>
      <c r="BG114" s="738"/>
      <c r="BH114" s="738"/>
      <c r="BI114" s="738"/>
      <c r="BJ114" s="738"/>
      <c r="BK114" s="738"/>
      <c r="BL114" s="738"/>
      <c r="BM114" s="738"/>
      <c r="BN114" s="738"/>
      <c r="BO114" s="738"/>
      <c r="BP114" s="739"/>
      <c r="BQ114" s="804">
        <v>2637676</v>
      </c>
      <c r="BR114" s="805"/>
      <c r="BS114" s="805"/>
      <c r="BT114" s="805"/>
      <c r="BU114" s="805"/>
      <c r="BV114" s="805">
        <v>2542557</v>
      </c>
      <c r="BW114" s="805"/>
      <c r="BX114" s="805"/>
      <c r="BY114" s="805"/>
      <c r="BZ114" s="805"/>
      <c r="CA114" s="805">
        <v>2368168</v>
      </c>
      <c r="CB114" s="805"/>
      <c r="CC114" s="805"/>
      <c r="CD114" s="805"/>
      <c r="CE114" s="805"/>
      <c r="CF114" s="866">
        <v>19.3</v>
      </c>
      <c r="CG114" s="867"/>
      <c r="CH114" s="867"/>
      <c r="CI114" s="867"/>
      <c r="CJ114" s="867"/>
      <c r="CK114" s="922"/>
      <c r="CL114" s="809"/>
      <c r="CM114" s="812" t="s">
        <v>429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430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4985</v>
      </c>
      <c r="AB115" s="914"/>
      <c r="AC115" s="914"/>
      <c r="AD115" s="914"/>
      <c r="AE115" s="915"/>
      <c r="AF115" s="916">
        <v>5092</v>
      </c>
      <c r="AG115" s="914"/>
      <c r="AH115" s="914"/>
      <c r="AI115" s="914"/>
      <c r="AJ115" s="915"/>
      <c r="AK115" s="916">
        <v>6196</v>
      </c>
      <c r="AL115" s="914"/>
      <c r="AM115" s="914"/>
      <c r="AN115" s="914"/>
      <c r="AO115" s="915"/>
      <c r="AP115" s="917">
        <v>0.1</v>
      </c>
      <c r="AQ115" s="918"/>
      <c r="AR115" s="918"/>
      <c r="AS115" s="918"/>
      <c r="AT115" s="919"/>
      <c r="AU115" s="927"/>
      <c r="AV115" s="928"/>
      <c r="AW115" s="928"/>
      <c r="AX115" s="928"/>
      <c r="AY115" s="928"/>
      <c r="AZ115" s="803" t="s">
        <v>431</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432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747309</v>
      </c>
      <c r="DH115" s="768"/>
      <c r="DI115" s="768"/>
      <c r="DJ115" s="768"/>
      <c r="DK115" s="769"/>
      <c r="DL115" s="770">
        <v>663165</v>
      </c>
      <c r="DM115" s="768"/>
      <c r="DN115" s="768"/>
      <c r="DO115" s="768"/>
      <c r="DP115" s="769"/>
      <c r="DQ115" s="770">
        <v>663165</v>
      </c>
      <c r="DR115" s="768"/>
      <c r="DS115" s="768"/>
      <c r="DT115" s="768"/>
      <c r="DU115" s="769"/>
      <c r="DV115" s="815">
        <v>5.4</v>
      </c>
      <c r="DW115" s="816"/>
      <c r="DX115" s="816"/>
      <c r="DY115" s="816"/>
      <c r="DZ115" s="817"/>
    </row>
    <row r="116" spans="1:130" s="199" customFormat="1" ht="26.25" customHeight="1">
      <c r="A116" s="911"/>
      <c r="B116" s="912"/>
      <c r="C116" s="871" t="s">
        <v>433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87</v>
      </c>
      <c r="AB116" s="768"/>
      <c r="AC116" s="768"/>
      <c r="AD116" s="768"/>
      <c r="AE116" s="769"/>
      <c r="AF116" s="770">
        <v>69</v>
      </c>
      <c r="AG116" s="768"/>
      <c r="AH116" s="768"/>
      <c r="AI116" s="768"/>
      <c r="AJ116" s="769"/>
      <c r="AK116" s="770">
        <v>77</v>
      </c>
      <c r="AL116" s="768"/>
      <c r="AM116" s="768"/>
      <c r="AN116" s="768"/>
      <c r="AO116" s="769"/>
      <c r="AP116" s="815">
        <v>0</v>
      </c>
      <c r="AQ116" s="816"/>
      <c r="AR116" s="816"/>
      <c r="AS116" s="816"/>
      <c r="AT116" s="817"/>
      <c r="AU116" s="927"/>
      <c r="AV116" s="928"/>
      <c r="AW116" s="928"/>
      <c r="AX116" s="928"/>
      <c r="AY116" s="928"/>
      <c r="AZ116" s="854" t="s">
        <v>434</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20940</v>
      </c>
      <c r="DH116" s="768"/>
      <c r="DI116" s="768"/>
      <c r="DJ116" s="768"/>
      <c r="DK116" s="769"/>
      <c r="DL116" s="770">
        <v>18148</v>
      </c>
      <c r="DM116" s="768"/>
      <c r="DN116" s="768"/>
      <c r="DO116" s="768"/>
      <c r="DP116" s="769"/>
      <c r="DQ116" s="770">
        <v>16752</v>
      </c>
      <c r="DR116" s="768"/>
      <c r="DS116" s="768"/>
      <c r="DT116" s="768"/>
      <c r="DU116" s="769"/>
      <c r="DV116" s="815">
        <v>0.1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436</v>
      </c>
      <c r="Z117" s="894"/>
      <c r="AA117" s="899">
        <v>5249096</v>
      </c>
      <c r="AB117" s="900"/>
      <c r="AC117" s="900"/>
      <c r="AD117" s="900"/>
      <c r="AE117" s="901"/>
      <c r="AF117" s="902">
        <v>5009633</v>
      </c>
      <c r="AG117" s="900"/>
      <c r="AH117" s="900"/>
      <c r="AI117" s="900"/>
      <c r="AJ117" s="901"/>
      <c r="AK117" s="902">
        <v>4946724</v>
      </c>
      <c r="AL117" s="900"/>
      <c r="AM117" s="900"/>
      <c r="AN117" s="900"/>
      <c r="AO117" s="901"/>
      <c r="AP117" s="903"/>
      <c r="AQ117" s="904"/>
      <c r="AR117" s="904"/>
      <c r="AS117" s="904"/>
      <c r="AT117" s="905"/>
      <c r="AU117" s="927"/>
      <c r="AV117" s="928"/>
      <c r="AW117" s="928"/>
      <c r="AX117" s="928"/>
      <c r="AY117" s="928"/>
      <c r="AZ117" s="854" t="s">
        <v>437</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412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410</v>
      </c>
      <c r="AB118" s="893"/>
      <c r="AC118" s="893"/>
      <c r="AD118" s="893"/>
      <c r="AE118" s="894"/>
      <c r="AF118" s="895" t="s">
        <v>287</v>
      </c>
      <c r="AG118" s="893"/>
      <c r="AH118" s="893"/>
      <c r="AI118" s="893"/>
      <c r="AJ118" s="894"/>
      <c r="AK118" s="895" t="s">
        <v>286</v>
      </c>
      <c r="AL118" s="893"/>
      <c r="AM118" s="893"/>
      <c r="AN118" s="893"/>
      <c r="AO118" s="894"/>
      <c r="AP118" s="896" t="s">
        <v>411</v>
      </c>
      <c r="AQ118" s="897"/>
      <c r="AR118" s="897"/>
      <c r="AS118" s="897"/>
      <c r="AT118" s="898"/>
      <c r="AU118" s="927"/>
      <c r="AV118" s="928"/>
      <c r="AW118" s="928"/>
      <c r="AX118" s="928"/>
      <c r="AY118" s="928"/>
      <c r="AZ118" s="870" t="s">
        <v>439</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440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415</v>
      </c>
      <c r="B119" s="807"/>
      <c r="C119" s="882" t="s">
        <v>416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441</v>
      </c>
      <c r="BP119" s="869"/>
      <c r="BQ119" s="873">
        <v>42928270</v>
      </c>
      <c r="BR119" s="836"/>
      <c r="BS119" s="836"/>
      <c r="BT119" s="836"/>
      <c r="BU119" s="836"/>
      <c r="BV119" s="836">
        <v>41352996</v>
      </c>
      <c r="BW119" s="836"/>
      <c r="BX119" s="836"/>
      <c r="BY119" s="836"/>
      <c r="BZ119" s="836"/>
      <c r="CA119" s="836">
        <v>39772011</v>
      </c>
      <c r="CB119" s="836"/>
      <c r="CC119" s="836"/>
      <c r="CD119" s="836"/>
      <c r="CE119" s="836"/>
      <c r="CF119" s="734"/>
      <c r="CG119" s="735"/>
      <c r="CH119" s="735"/>
      <c r="CI119" s="735"/>
      <c r="CJ119" s="825"/>
      <c r="CK119" s="923"/>
      <c r="CL119" s="811"/>
      <c r="CM119" s="829" t="s">
        <v>442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20569</v>
      </c>
      <c r="DH119" s="751"/>
      <c r="DI119" s="751"/>
      <c r="DJ119" s="751"/>
      <c r="DK119" s="752"/>
      <c r="DL119" s="753">
        <v>19122</v>
      </c>
      <c r="DM119" s="751"/>
      <c r="DN119" s="751"/>
      <c r="DO119" s="751"/>
      <c r="DP119" s="752"/>
      <c r="DQ119" s="753">
        <v>16982</v>
      </c>
      <c r="DR119" s="751"/>
      <c r="DS119" s="751"/>
      <c r="DT119" s="751"/>
      <c r="DU119" s="752"/>
      <c r="DV119" s="839">
        <v>0.1</v>
      </c>
      <c r="DW119" s="840"/>
      <c r="DX119" s="840"/>
      <c r="DY119" s="840"/>
      <c r="DZ119" s="841"/>
    </row>
    <row r="120" spans="1:130" s="199" customFormat="1" ht="26.25" customHeight="1">
      <c r="A120" s="808"/>
      <c r="B120" s="809"/>
      <c r="C120" s="812" t="s">
        <v>419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443</v>
      </c>
      <c r="AV120" s="875"/>
      <c r="AW120" s="875"/>
      <c r="AX120" s="875"/>
      <c r="AY120" s="876"/>
      <c r="AZ120" s="851" t="s">
        <v>444</v>
      </c>
      <c r="BA120" s="796"/>
      <c r="BB120" s="796"/>
      <c r="BC120" s="796"/>
      <c r="BD120" s="796"/>
      <c r="BE120" s="796"/>
      <c r="BF120" s="796"/>
      <c r="BG120" s="796"/>
      <c r="BH120" s="796"/>
      <c r="BI120" s="796"/>
      <c r="BJ120" s="796"/>
      <c r="BK120" s="796"/>
      <c r="BL120" s="796"/>
      <c r="BM120" s="796"/>
      <c r="BN120" s="796"/>
      <c r="BO120" s="796"/>
      <c r="BP120" s="797"/>
      <c r="BQ120" s="852">
        <v>12185304</v>
      </c>
      <c r="BR120" s="833"/>
      <c r="BS120" s="833"/>
      <c r="BT120" s="833"/>
      <c r="BU120" s="833"/>
      <c r="BV120" s="833">
        <v>12938409</v>
      </c>
      <c r="BW120" s="833"/>
      <c r="BX120" s="833"/>
      <c r="BY120" s="833"/>
      <c r="BZ120" s="833"/>
      <c r="CA120" s="833">
        <v>13915093</v>
      </c>
      <c r="CB120" s="833"/>
      <c r="CC120" s="833"/>
      <c r="CD120" s="833"/>
      <c r="CE120" s="833"/>
      <c r="CF120" s="857">
        <v>113.2</v>
      </c>
      <c r="CG120" s="858"/>
      <c r="CH120" s="858"/>
      <c r="CI120" s="858"/>
      <c r="CJ120" s="858"/>
      <c r="CK120" s="859" t="s">
        <v>445</v>
      </c>
      <c r="CL120" s="843"/>
      <c r="CM120" s="843"/>
      <c r="CN120" s="843"/>
      <c r="CO120" s="844"/>
      <c r="CP120" s="863" t="s">
        <v>392</v>
      </c>
      <c r="CQ120" s="864"/>
      <c r="CR120" s="864"/>
      <c r="CS120" s="864"/>
      <c r="CT120" s="864"/>
      <c r="CU120" s="864"/>
      <c r="CV120" s="864"/>
      <c r="CW120" s="864"/>
      <c r="CX120" s="864"/>
      <c r="CY120" s="864"/>
      <c r="CZ120" s="864"/>
      <c r="DA120" s="864"/>
      <c r="DB120" s="864"/>
      <c r="DC120" s="864"/>
      <c r="DD120" s="864"/>
      <c r="DE120" s="864"/>
      <c r="DF120" s="865"/>
      <c r="DG120" s="852">
        <v>10561693</v>
      </c>
      <c r="DH120" s="833"/>
      <c r="DI120" s="833"/>
      <c r="DJ120" s="833"/>
      <c r="DK120" s="833"/>
      <c r="DL120" s="833">
        <v>10113461</v>
      </c>
      <c r="DM120" s="833"/>
      <c r="DN120" s="833"/>
      <c r="DO120" s="833"/>
      <c r="DP120" s="833"/>
      <c r="DQ120" s="833">
        <v>9907828</v>
      </c>
      <c r="DR120" s="833"/>
      <c r="DS120" s="833"/>
      <c r="DT120" s="833"/>
      <c r="DU120" s="833"/>
      <c r="DV120" s="834">
        <v>80.599999999999994</v>
      </c>
      <c r="DW120" s="834"/>
      <c r="DX120" s="834"/>
      <c r="DY120" s="834"/>
      <c r="DZ120" s="835"/>
    </row>
    <row r="121" spans="1:130" s="199" customFormat="1" ht="26.25" customHeight="1">
      <c r="A121" s="808"/>
      <c r="B121" s="809"/>
      <c r="C121" s="854" t="s">
        <v>446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447</v>
      </c>
      <c r="BA121" s="738"/>
      <c r="BB121" s="738"/>
      <c r="BC121" s="738"/>
      <c r="BD121" s="738"/>
      <c r="BE121" s="738"/>
      <c r="BF121" s="738"/>
      <c r="BG121" s="738"/>
      <c r="BH121" s="738"/>
      <c r="BI121" s="738"/>
      <c r="BJ121" s="738"/>
      <c r="BK121" s="738"/>
      <c r="BL121" s="738"/>
      <c r="BM121" s="738"/>
      <c r="BN121" s="738"/>
      <c r="BO121" s="738"/>
      <c r="BP121" s="739"/>
      <c r="BQ121" s="804">
        <v>749505</v>
      </c>
      <c r="BR121" s="805"/>
      <c r="BS121" s="805"/>
      <c r="BT121" s="805"/>
      <c r="BU121" s="805"/>
      <c r="BV121" s="805">
        <v>624959</v>
      </c>
      <c r="BW121" s="805"/>
      <c r="BX121" s="805"/>
      <c r="BY121" s="805"/>
      <c r="BZ121" s="805"/>
      <c r="CA121" s="805">
        <v>472652</v>
      </c>
      <c r="CB121" s="805"/>
      <c r="CC121" s="805"/>
      <c r="CD121" s="805"/>
      <c r="CE121" s="805"/>
      <c r="CF121" s="866">
        <v>3.8</v>
      </c>
      <c r="CG121" s="867"/>
      <c r="CH121" s="867"/>
      <c r="CI121" s="867"/>
      <c r="CJ121" s="867"/>
      <c r="CK121" s="860"/>
      <c r="CL121" s="846"/>
      <c r="CM121" s="846"/>
      <c r="CN121" s="846"/>
      <c r="CO121" s="847"/>
      <c r="CP121" s="826" t="s">
        <v>389</v>
      </c>
      <c r="CQ121" s="827"/>
      <c r="CR121" s="827"/>
      <c r="CS121" s="827"/>
      <c r="CT121" s="827"/>
      <c r="CU121" s="827"/>
      <c r="CV121" s="827"/>
      <c r="CW121" s="827"/>
      <c r="CX121" s="827"/>
      <c r="CY121" s="827"/>
      <c r="CZ121" s="827"/>
      <c r="DA121" s="827"/>
      <c r="DB121" s="827"/>
      <c r="DC121" s="827"/>
      <c r="DD121" s="827"/>
      <c r="DE121" s="827"/>
      <c r="DF121" s="828"/>
      <c r="DG121" s="804">
        <v>1657731</v>
      </c>
      <c r="DH121" s="805"/>
      <c r="DI121" s="805"/>
      <c r="DJ121" s="805"/>
      <c r="DK121" s="805"/>
      <c r="DL121" s="805">
        <v>1554483</v>
      </c>
      <c r="DM121" s="805"/>
      <c r="DN121" s="805"/>
      <c r="DO121" s="805"/>
      <c r="DP121" s="805"/>
      <c r="DQ121" s="805">
        <v>1405882</v>
      </c>
      <c r="DR121" s="805"/>
      <c r="DS121" s="805"/>
      <c r="DT121" s="805"/>
      <c r="DU121" s="805"/>
      <c r="DV121" s="782">
        <v>11.4</v>
      </c>
      <c r="DW121" s="782"/>
      <c r="DX121" s="782"/>
      <c r="DY121" s="782"/>
      <c r="DZ121" s="783"/>
    </row>
    <row r="122" spans="1:130" s="199" customFormat="1" ht="26.25" customHeight="1">
      <c r="A122" s="808"/>
      <c r="B122" s="809"/>
      <c r="C122" s="812" t="s">
        <v>429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448</v>
      </c>
      <c r="BA122" s="871"/>
      <c r="BB122" s="871"/>
      <c r="BC122" s="871"/>
      <c r="BD122" s="871"/>
      <c r="BE122" s="871"/>
      <c r="BF122" s="871"/>
      <c r="BG122" s="871"/>
      <c r="BH122" s="871"/>
      <c r="BI122" s="871"/>
      <c r="BJ122" s="871"/>
      <c r="BK122" s="871"/>
      <c r="BL122" s="871"/>
      <c r="BM122" s="871"/>
      <c r="BN122" s="871"/>
      <c r="BO122" s="871"/>
      <c r="BP122" s="872"/>
      <c r="BQ122" s="873">
        <v>31380958</v>
      </c>
      <c r="BR122" s="836"/>
      <c r="BS122" s="836"/>
      <c r="BT122" s="836"/>
      <c r="BU122" s="836"/>
      <c r="BV122" s="836">
        <v>30965476</v>
      </c>
      <c r="BW122" s="836"/>
      <c r="BX122" s="836"/>
      <c r="BY122" s="836"/>
      <c r="BZ122" s="836"/>
      <c r="CA122" s="836">
        <v>30538748</v>
      </c>
      <c r="CB122" s="836"/>
      <c r="CC122" s="836"/>
      <c r="CD122" s="836"/>
      <c r="CE122" s="836"/>
      <c r="CF122" s="837">
        <v>248.4</v>
      </c>
      <c r="CG122" s="838"/>
      <c r="CH122" s="838"/>
      <c r="CI122" s="838"/>
      <c r="CJ122" s="838"/>
      <c r="CK122" s="860"/>
      <c r="CL122" s="846"/>
      <c r="CM122" s="846"/>
      <c r="CN122" s="846"/>
      <c r="CO122" s="847"/>
      <c r="CP122" s="826" t="s">
        <v>393</v>
      </c>
      <c r="CQ122" s="827"/>
      <c r="CR122" s="827"/>
      <c r="CS122" s="827"/>
      <c r="CT122" s="827"/>
      <c r="CU122" s="827"/>
      <c r="CV122" s="827"/>
      <c r="CW122" s="827"/>
      <c r="CX122" s="827"/>
      <c r="CY122" s="827"/>
      <c r="CZ122" s="827"/>
      <c r="DA122" s="827"/>
      <c r="DB122" s="827"/>
      <c r="DC122" s="827"/>
      <c r="DD122" s="827"/>
      <c r="DE122" s="827"/>
      <c r="DF122" s="828"/>
      <c r="DG122" s="804">
        <v>865169</v>
      </c>
      <c r="DH122" s="805"/>
      <c r="DI122" s="805"/>
      <c r="DJ122" s="805"/>
      <c r="DK122" s="805"/>
      <c r="DL122" s="805">
        <v>789628</v>
      </c>
      <c r="DM122" s="805"/>
      <c r="DN122" s="805"/>
      <c r="DO122" s="805"/>
      <c r="DP122" s="805"/>
      <c r="DQ122" s="805">
        <v>728231</v>
      </c>
      <c r="DR122" s="805"/>
      <c r="DS122" s="805"/>
      <c r="DT122" s="805"/>
      <c r="DU122" s="805"/>
      <c r="DV122" s="782">
        <v>5.9</v>
      </c>
      <c r="DW122" s="782"/>
      <c r="DX122" s="782"/>
      <c r="DY122" s="782"/>
      <c r="DZ122" s="783"/>
    </row>
    <row r="123" spans="1:130" s="199" customFormat="1" ht="26.25" customHeight="1">
      <c r="A123" s="808"/>
      <c r="B123" s="809"/>
      <c r="C123" s="812" t="s">
        <v>435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3404</v>
      </c>
      <c r="AB123" s="768"/>
      <c r="AC123" s="768"/>
      <c r="AD123" s="768"/>
      <c r="AE123" s="769"/>
      <c r="AF123" s="770">
        <v>3329</v>
      </c>
      <c r="AG123" s="768"/>
      <c r="AH123" s="768"/>
      <c r="AI123" s="768"/>
      <c r="AJ123" s="769"/>
      <c r="AK123" s="770">
        <v>3254</v>
      </c>
      <c r="AL123" s="768"/>
      <c r="AM123" s="768"/>
      <c r="AN123" s="768"/>
      <c r="AO123" s="769"/>
      <c r="AP123" s="815">
        <v>0</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449</v>
      </c>
      <c r="BP123" s="869"/>
      <c r="BQ123" s="823">
        <v>44315767</v>
      </c>
      <c r="BR123" s="824"/>
      <c r="BS123" s="824"/>
      <c r="BT123" s="824"/>
      <c r="BU123" s="824"/>
      <c r="BV123" s="824">
        <v>44528844</v>
      </c>
      <c r="BW123" s="824"/>
      <c r="BX123" s="824"/>
      <c r="BY123" s="824"/>
      <c r="BZ123" s="824"/>
      <c r="CA123" s="824">
        <v>44926493</v>
      </c>
      <c r="CB123" s="824"/>
      <c r="CC123" s="824"/>
      <c r="CD123" s="824"/>
      <c r="CE123" s="824"/>
      <c r="CF123" s="734"/>
      <c r="CG123" s="735"/>
      <c r="CH123" s="735"/>
      <c r="CI123" s="735"/>
      <c r="CJ123" s="825"/>
      <c r="CK123" s="860"/>
      <c r="CL123" s="846"/>
      <c r="CM123" s="846"/>
      <c r="CN123" s="846"/>
      <c r="CO123" s="847"/>
      <c r="CP123" s="826" t="s">
        <v>394</v>
      </c>
      <c r="CQ123" s="827"/>
      <c r="CR123" s="827"/>
      <c r="CS123" s="827"/>
      <c r="CT123" s="827"/>
      <c r="CU123" s="827"/>
      <c r="CV123" s="827"/>
      <c r="CW123" s="827"/>
      <c r="CX123" s="827"/>
      <c r="CY123" s="827"/>
      <c r="CZ123" s="827"/>
      <c r="DA123" s="827"/>
      <c r="DB123" s="827"/>
      <c r="DC123" s="827"/>
      <c r="DD123" s="827"/>
      <c r="DE123" s="827"/>
      <c r="DF123" s="828"/>
      <c r="DG123" s="767">
        <v>343776</v>
      </c>
      <c r="DH123" s="768"/>
      <c r="DI123" s="768"/>
      <c r="DJ123" s="768"/>
      <c r="DK123" s="769"/>
      <c r="DL123" s="770">
        <v>326551</v>
      </c>
      <c r="DM123" s="768"/>
      <c r="DN123" s="768"/>
      <c r="DO123" s="768"/>
      <c r="DP123" s="769"/>
      <c r="DQ123" s="770">
        <v>308960</v>
      </c>
      <c r="DR123" s="768"/>
      <c r="DS123" s="768"/>
      <c r="DT123" s="768"/>
      <c r="DU123" s="769"/>
      <c r="DV123" s="815">
        <v>2.5</v>
      </c>
      <c r="DW123" s="816"/>
      <c r="DX123" s="816"/>
      <c r="DY123" s="816"/>
      <c r="DZ123" s="817"/>
    </row>
    <row r="124" spans="1:130" s="199" customFormat="1" ht="26.25" customHeight="1" thickBot="1">
      <c r="A124" s="808"/>
      <c r="B124" s="809"/>
      <c r="C124" s="812" t="s">
        <v>438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450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451</v>
      </c>
      <c r="CQ124" s="827"/>
      <c r="CR124" s="827"/>
      <c r="CS124" s="827"/>
      <c r="CT124" s="827"/>
      <c r="CU124" s="827"/>
      <c r="CV124" s="827"/>
      <c r="CW124" s="827"/>
      <c r="CX124" s="827"/>
      <c r="CY124" s="827"/>
      <c r="CZ124" s="827"/>
      <c r="DA124" s="827"/>
      <c r="DB124" s="827"/>
      <c r="DC124" s="827"/>
      <c r="DD124" s="827"/>
      <c r="DE124" s="827"/>
      <c r="DF124" s="828"/>
      <c r="DG124" s="750">
        <v>257893</v>
      </c>
      <c r="DH124" s="751"/>
      <c r="DI124" s="751"/>
      <c r="DJ124" s="751"/>
      <c r="DK124" s="752"/>
      <c r="DL124" s="753">
        <v>191514</v>
      </c>
      <c r="DM124" s="751"/>
      <c r="DN124" s="751"/>
      <c r="DO124" s="751"/>
      <c r="DP124" s="752"/>
      <c r="DQ124" s="753">
        <v>59535</v>
      </c>
      <c r="DR124" s="751"/>
      <c r="DS124" s="751"/>
      <c r="DT124" s="751"/>
      <c r="DU124" s="752"/>
      <c r="DV124" s="839">
        <v>0.5</v>
      </c>
      <c r="DW124" s="840"/>
      <c r="DX124" s="840"/>
      <c r="DY124" s="840"/>
      <c r="DZ124" s="841"/>
    </row>
    <row r="125" spans="1:130" s="199" customFormat="1" ht="26.25" customHeight="1">
      <c r="A125" s="808"/>
      <c r="B125" s="809"/>
      <c r="C125" s="812" t="s">
        <v>440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452</v>
      </c>
      <c r="CL125" s="843"/>
      <c r="CM125" s="843"/>
      <c r="CN125" s="843"/>
      <c r="CO125" s="844"/>
      <c r="CP125" s="851" t="s">
        <v>453</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442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1252</v>
      </c>
      <c r="AB126" s="768"/>
      <c r="AC126" s="768"/>
      <c r="AD126" s="768"/>
      <c r="AE126" s="769"/>
      <c r="AF126" s="770">
        <v>1447</v>
      </c>
      <c r="AG126" s="768"/>
      <c r="AH126" s="768"/>
      <c r="AI126" s="768"/>
      <c r="AJ126" s="769"/>
      <c r="AK126" s="770">
        <v>2503</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454</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455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329</v>
      </c>
      <c r="AB127" s="768"/>
      <c r="AC127" s="768"/>
      <c r="AD127" s="768"/>
      <c r="AE127" s="769"/>
      <c r="AF127" s="770">
        <v>316</v>
      </c>
      <c r="AG127" s="768"/>
      <c r="AH127" s="768"/>
      <c r="AI127" s="768"/>
      <c r="AJ127" s="769"/>
      <c r="AK127" s="770">
        <v>439</v>
      </c>
      <c r="AL127" s="768"/>
      <c r="AM127" s="768"/>
      <c r="AN127" s="768"/>
      <c r="AO127" s="769"/>
      <c r="AP127" s="815">
        <v>0</v>
      </c>
      <c r="AQ127" s="816"/>
      <c r="AR127" s="816"/>
      <c r="AS127" s="816"/>
      <c r="AT127" s="817"/>
      <c r="AU127" s="235"/>
      <c r="AV127" s="235"/>
      <c r="AW127" s="235"/>
      <c r="AX127" s="832" t="s">
        <v>456</v>
      </c>
      <c r="AY127" s="800"/>
      <c r="AZ127" s="800"/>
      <c r="BA127" s="800"/>
      <c r="BB127" s="800"/>
      <c r="BC127" s="800"/>
      <c r="BD127" s="800"/>
      <c r="BE127" s="801"/>
      <c r="BF127" s="799" t="s">
        <v>457</v>
      </c>
      <c r="BG127" s="800"/>
      <c r="BH127" s="800"/>
      <c r="BI127" s="800"/>
      <c r="BJ127" s="800"/>
      <c r="BK127" s="800"/>
      <c r="BL127" s="801"/>
      <c r="BM127" s="799" t="s">
        <v>458</v>
      </c>
      <c r="BN127" s="800"/>
      <c r="BO127" s="800"/>
      <c r="BP127" s="800"/>
      <c r="BQ127" s="800"/>
      <c r="BR127" s="800"/>
      <c r="BS127" s="801"/>
      <c r="BT127" s="799" t="s">
        <v>459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460</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461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462</v>
      </c>
      <c r="X128" s="786"/>
      <c r="Y128" s="786"/>
      <c r="Z128" s="787"/>
      <c r="AA128" s="788">
        <v>118560</v>
      </c>
      <c r="AB128" s="789"/>
      <c r="AC128" s="789"/>
      <c r="AD128" s="789"/>
      <c r="AE128" s="790"/>
      <c r="AF128" s="791">
        <v>97296</v>
      </c>
      <c r="AG128" s="789"/>
      <c r="AH128" s="789"/>
      <c r="AI128" s="789"/>
      <c r="AJ128" s="790"/>
      <c r="AK128" s="791">
        <v>87587</v>
      </c>
      <c r="AL128" s="789"/>
      <c r="AM128" s="789"/>
      <c r="AN128" s="789"/>
      <c r="AO128" s="790"/>
      <c r="AP128" s="792"/>
      <c r="AQ128" s="793"/>
      <c r="AR128" s="793"/>
      <c r="AS128" s="793"/>
      <c r="AT128" s="794"/>
      <c r="AU128" s="235"/>
      <c r="AV128" s="235"/>
      <c r="AW128" s="235"/>
      <c r="AX128" s="795" t="s">
        <v>463</v>
      </c>
      <c r="AY128" s="796"/>
      <c r="AZ128" s="796"/>
      <c r="BA128" s="796"/>
      <c r="BB128" s="796"/>
      <c r="BC128" s="796"/>
      <c r="BD128" s="796"/>
      <c r="BE128" s="797"/>
      <c r="BF128" s="774" t="s">
        <v>112</v>
      </c>
      <c r="BG128" s="775"/>
      <c r="BH128" s="775"/>
      <c r="BI128" s="775"/>
      <c r="BJ128" s="775"/>
      <c r="BK128" s="775"/>
      <c r="BL128" s="798"/>
      <c r="BM128" s="774">
        <v>12.74</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464</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465</v>
      </c>
      <c r="X129" s="765"/>
      <c r="Y129" s="765"/>
      <c r="Z129" s="766"/>
      <c r="AA129" s="767">
        <v>16077515</v>
      </c>
      <c r="AB129" s="768"/>
      <c r="AC129" s="768"/>
      <c r="AD129" s="768"/>
      <c r="AE129" s="769"/>
      <c r="AF129" s="770">
        <v>15885722</v>
      </c>
      <c r="AG129" s="768"/>
      <c r="AH129" s="768"/>
      <c r="AI129" s="768"/>
      <c r="AJ129" s="769"/>
      <c r="AK129" s="770">
        <v>15565471</v>
      </c>
      <c r="AL129" s="768"/>
      <c r="AM129" s="768"/>
      <c r="AN129" s="768"/>
      <c r="AO129" s="769"/>
      <c r="AP129" s="771"/>
      <c r="AQ129" s="772"/>
      <c r="AR129" s="772"/>
      <c r="AS129" s="772"/>
      <c r="AT129" s="773"/>
      <c r="AU129" s="237"/>
      <c r="AV129" s="237"/>
      <c r="AW129" s="237"/>
      <c r="AX129" s="737" t="s">
        <v>466</v>
      </c>
      <c r="AY129" s="738"/>
      <c r="AZ129" s="738"/>
      <c r="BA129" s="738"/>
      <c r="BB129" s="738"/>
      <c r="BC129" s="738"/>
      <c r="BD129" s="738"/>
      <c r="BE129" s="739"/>
      <c r="BF129" s="757" t="s">
        <v>112</v>
      </c>
      <c r="BG129" s="758"/>
      <c r="BH129" s="758"/>
      <c r="BI129" s="758"/>
      <c r="BJ129" s="758"/>
      <c r="BK129" s="758"/>
      <c r="BL129" s="759"/>
      <c r="BM129" s="757">
        <v>17.739999999999998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468</v>
      </c>
      <c r="X130" s="765"/>
      <c r="Y130" s="765"/>
      <c r="Z130" s="766"/>
      <c r="AA130" s="767">
        <v>3418358</v>
      </c>
      <c r="AB130" s="768"/>
      <c r="AC130" s="768"/>
      <c r="AD130" s="768"/>
      <c r="AE130" s="769"/>
      <c r="AF130" s="770">
        <v>3371850</v>
      </c>
      <c r="AG130" s="768"/>
      <c r="AH130" s="768"/>
      <c r="AI130" s="768"/>
      <c r="AJ130" s="769"/>
      <c r="AK130" s="770">
        <v>3270482</v>
      </c>
      <c r="AL130" s="768"/>
      <c r="AM130" s="768"/>
      <c r="AN130" s="768"/>
      <c r="AO130" s="769"/>
      <c r="AP130" s="771"/>
      <c r="AQ130" s="772"/>
      <c r="AR130" s="772"/>
      <c r="AS130" s="772"/>
      <c r="AT130" s="773"/>
      <c r="AU130" s="237"/>
      <c r="AV130" s="237"/>
      <c r="AW130" s="237"/>
      <c r="AX130" s="737" t="s">
        <v>469</v>
      </c>
      <c r="AY130" s="738"/>
      <c r="AZ130" s="738"/>
      <c r="BA130" s="738"/>
      <c r="BB130" s="738"/>
      <c r="BC130" s="738"/>
      <c r="BD130" s="738"/>
      <c r="BE130" s="739"/>
      <c r="BF130" s="740">
        <v>12.9</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470</v>
      </c>
      <c r="X131" s="748"/>
      <c r="Y131" s="748"/>
      <c r="Z131" s="749"/>
      <c r="AA131" s="750">
        <v>12659157</v>
      </c>
      <c r="AB131" s="751"/>
      <c r="AC131" s="751"/>
      <c r="AD131" s="751"/>
      <c r="AE131" s="752"/>
      <c r="AF131" s="753">
        <v>12513872</v>
      </c>
      <c r="AG131" s="751"/>
      <c r="AH131" s="751"/>
      <c r="AI131" s="751"/>
      <c r="AJ131" s="752"/>
      <c r="AK131" s="753">
        <v>12294989</v>
      </c>
      <c r="AL131" s="751"/>
      <c r="AM131" s="751"/>
      <c r="AN131" s="751"/>
      <c r="AO131" s="752"/>
      <c r="AP131" s="754"/>
      <c r="AQ131" s="755"/>
      <c r="AR131" s="755"/>
      <c r="AS131" s="755"/>
      <c r="AT131" s="756"/>
      <c r="AU131" s="237"/>
      <c r="AV131" s="237"/>
      <c r="AW131" s="237"/>
      <c r="AX131" s="715" t="s">
        <v>471</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473</v>
      </c>
      <c r="W132" s="728"/>
      <c r="X132" s="728"/>
      <c r="Y132" s="728"/>
      <c r="Z132" s="729"/>
      <c r="AA132" s="730">
        <v>13.525213409999999</v>
      </c>
      <c r="AB132" s="731"/>
      <c r="AC132" s="731"/>
      <c r="AD132" s="731"/>
      <c r="AE132" s="732"/>
      <c r="AF132" s="733">
        <v>12.31023459</v>
      </c>
      <c r="AG132" s="731"/>
      <c r="AH132" s="731"/>
      <c r="AI132" s="731"/>
      <c r="AJ132" s="732"/>
      <c r="AK132" s="733">
        <v>12.921158370000001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474</v>
      </c>
      <c r="W133" s="707"/>
      <c r="X133" s="707"/>
      <c r="Y133" s="707"/>
      <c r="Z133" s="708"/>
      <c r="AA133" s="709">
        <v>14.6</v>
      </c>
      <c r="AB133" s="710"/>
      <c r="AC133" s="710"/>
      <c r="AD133" s="710"/>
      <c r="AE133" s="711"/>
      <c r="AF133" s="709">
        <v>13.5</v>
      </c>
      <c r="AG133" s="710"/>
      <c r="AH133" s="710"/>
      <c r="AI133" s="710"/>
      <c r="AJ133" s="711"/>
      <c r="AK133" s="709">
        <v>12.9</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22" t="s">
        <v>477</v>
      </c>
      <c r="L7" s="256"/>
      <c r="M7" s="257" t="s">
        <v>478</v>
      </c>
      <c r="N7" s="258"/>
    </row>
    <row r="8" spans="1:16">
      <c r="A8" s="250"/>
      <c r="B8" s="246"/>
      <c r="C8" s="246"/>
      <c r="D8" s="246"/>
      <c r="E8" s="246"/>
      <c r="F8" s="246"/>
      <c r="G8" s="259"/>
      <c r="H8" s="260"/>
      <c r="I8" s="260"/>
      <c r="J8" s="261"/>
      <c r="K8" s="1123"/>
      <c r="L8" s="262" t="s">
        <v>479</v>
      </c>
      <c r="M8" s="263" t="s">
        <v>480</v>
      </c>
      <c r="N8" s="264" t="s">
        <v>481</v>
      </c>
    </row>
    <row r="9" spans="1:16">
      <c r="A9" s="250"/>
      <c r="B9" s="246"/>
      <c r="C9" s="246"/>
      <c r="D9" s="246"/>
      <c r="E9" s="246"/>
      <c r="F9" s="246"/>
      <c r="G9" s="1136" t="s">
        <v>482</v>
      </c>
      <c r="H9" s="1137"/>
      <c r="I9" s="1137"/>
      <c r="J9" s="1138"/>
      <c r="K9" s="265">
        <v>3267294</v>
      </c>
      <c r="L9" s="266">
        <v>65003</v>
      </c>
      <c r="M9" s="267">
        <v>62051</v>
      </c>
      <c r="N9" s="268">
        <v>4.8</v>
      </c>
    </row>
    <row r="10" spans="1:16">
      <c r="A10" s="250"/>
      <c r="B10" s="246"/>
      <c r="C10" s="246"/>
      <c r="D10" s="246"/>
      <c r="E10" s="246"/>
      <c r="F10" s="246"/>
      <c r="G10" s="1136" t="s">
        <v>483</v>
      </c>
      <c r="H10" s="1137"/>
      <c r="I10" s="1137"/>
      <c r="J10" s="1138"/>
      <c r="K10" s="269">
        <v>266374</v>
      </c>
      <c r="L10" s="270">
        <v>5299</v>
      </c>
      <c r="M10" s="271">
        <v>5713</v>
      </c>
      <c r="N10" s="272">
        <v>-7.2</v>
      </c>
    </row>
    <row r="11" spans="1:16" ht="13.5" customHeight="1">
      <c r="A11" s="250"/>
      <c r="B11" s="246"/>
      <c r="C11" s="246"/>
      <c r="D11" s="246"/>
      <c r="E11" s="246"/>
      <c r="F11" s="246"/>
      <c r="G11" s="1136" t="s">
        <v>484</v>
      </c>
      <c r="H11" s="1137"/>
      <c r="I11" s="1137"/>
      <c r="J11" s="1138"/>
      <c r="K11" s="269">
        <v>617205</v>
      </c>
      <c r="L11" s="270">
        <v>12279</v>
      </c>
      <c r="M11" s="271">
        <v>5796</v>
      </c>
      <c r="N11" s="272">
        <v>111.9</v>
      </c>
    </row>
    <row r="12" spans="1:16" ht="13.5" customHeight="1">
      <c r="A12" s="250"/>
      <c r="B12" s="246"/>
      <c r="C12" s="246"/>
      <c r="D12" s="246"/>
      <c r="E12" s="246"/>
      <c r="F12" s="246"/>
      <c r="G12" s="1136" t="s">
        <v>485</v>
      </c>
      <c r="H12" s="1137"/>
      <c r="I12" s="1137"/>
      <c r="J12" s="1138"/>
      <c r="K12" s="269">
        <v>1884</v>
      </c>
      <c r="L12" s="270">
        <v>37</v>
      </c>
      <c r="M12" s="271">
        <v>1167</v>
      </c>
      <c r="N12" s="272">
        <v>-96.8</v>
      </c>
    </row>
    <row r="13" spans="1:16" ht="13.5" customHeight="1">
      <c r="A13" s="250"/>
      <c r="B13" s="246"/>
      <c r="C13" s="246"/>
      <c r="D13" s="246"/>
      <c r="E13" s="246"/>
      <c r="F13" s="246"/>
      <c r="G13" s="1136" t="s">
        <v>486</v>
      </c>
      <c r="H13" s="1137"/>
      <c r="I13" s="1137"/>
      <c r="J13" s="1138"/>
      <c r="K13" s="269" t="s">
        <v>487</v>
      </c>
      <c r="L13" s="270" t="s">
        <v>487</v>
      </c>
      <c r="M13" s="271">
        <v>0</v>
      </c>
      <c r="N13" s="272" t="s">
        <v>487</v>
      </c>
    </row>
    <row r="14" spans="1:16" ht="13.5" customHeight="1">
      <c r="A14" s="250"/>
      <c r="B14" s="246"/>
      <c r="C14" s="246"/>
      <c r="D14" s="246"/>
      <c r="E14" s="246"/>
      <c r="F14" s="246"/>
      <c r="G14" s="1136" t="s">
        <v>488</v>
      </c>
      <c r="H14" s="1137"/>
      <c r="I14" s="1137"/>
      <c r="J14" s="1138"/>
      <c r="K14" s="269">
        <v>211398</v>
      </c>
      <c r="L14" s="270">
        <v>4206</v>
      </c>
      <c r="M14" s="271">
        <v>2337</v>
      </c>
      <c r="N14" s="272">
        <v>80</v>
      </c>
    </row>
    <row r="15" spans="1:16" ht="13.5" customHeight="1">
      <c r="A15" s="250"/>
      <c r="B15" s="246"/>
      <c r="C15" s="246"/>
      <c r="D15" s="246"/>
      <c r="E15" s="246"/>
      <c r="F15" s="246"/>
      <c r="G15" s="1136" t="s">
        <v>489</v>
      </c>
      <c r="H15" s="1137"/>
      <c r="I15" s="1137"/>
      <c r="J15" s="1138"/>
      <c r="K15" s="269">
        <v>30137</v>
      </c>
      <c r="L15" s="270">
        <v>600</v>
      </c>
      <c r="M15" s="271">
        <v>1594</v>
      </c>
      <c r="N15" s="272">
        <v>-62.4</v>
      </c>
    </row>
    <row r="16" spans="1:16">
      <c r="A16" s="250"/>
      <c r="B16" s="246"/>
      <c r="C16" s="246"/>
      <c r="D16" s="246"/>
      <c r="E16" s="246"/>
      <c r="F16" s="246"/>
      <c r="G16" s="1139" t="s">
        <v>490</v>
      </c>
      <c r="H16" s="1140"/>
      <c r="I16" s="1140"/>
      <c r="J16" s="1141"/>
      <c r="K16" s="270">
        <v>-320213</v>
      </c>
      <c r="L16" s="270">
        <v>-6371</v>
      </c>
      <c r="M16" s="271">
        <v>-5993</v>
      </c>
      <c r="N16" s="272">
        <v>6.3</v>
      </c>
    </row>
    <row r="17" spans="1:16">
      <c r="A17" s="250"/>
      <c r="B17" s="246"/>
      <c r="C17" s="246"/>
      <c r="D17" s="246"/>
      <c r="E17" s="246"/>
      <c r="F17" s="246"/>
      <c r="G17" s="1139" t="s">
        <v>170</v>
      </c>
      <c r="H17" s="1140"/>
      <c r="I17" s="1140"/>
      <c r="J17" s="1141"/>
      <c r="K17" s="270">
        <v>4074079</v>
      </c>
      <c r="L17" s="270">
        <v>81054</v>
      </c>
      <c r="M17" s="271">
        <v>72665</v>
      </c>
      <c r="N17" s="272">
        <v>11.5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33" t="s">
        <v>495</v>
      </c>
      <c r="H21" s="1134"/>
      <c r="I21" s="1134"/>
      <c r="J21" s="1135"/>
      <c r="K21" s="282">
        <v>6.98</v>
      </c>
      <c r="L21" s="283">
        <v>7.22</v>
      </c>
      <c r="M21" s="284">
        <v>-0.24</v>
      </c>
      <c r="N21" s="251"/>
      <c r="O21" s="285"/>
      <c r="P21" s="281"/>
    </row>
    <row r="22" spans="1:16" s="286" customFormat="1">
      <c r="A22" s="281"/>
      <c r="B22" s="251"/>
      <c r="C22" s="251"/>
      <c r="D22" s="251"/>
      <c r="E22" s="251"/>
      <c r="F22" s="251"/>
      <c r="G22" s="1133" t="s">
        <v>496</v>
      </c>
      <c r="H22" s="1134"/>
      <c r="I22" s="1134"/>
      <c r="J22" s="1135"/>
      <c r="K22" s="287">
        <v>99</v>
      </c>
      <c r="L22" s="288">
        <v>98.4</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22" t="s">
        <v>477</v>
      </c>
      <c r="L30" s="256"/>
      <c r="M30" s="257" t="s">
        <v>478</v>
      </c>
      <c r="N30" s="258"/>
    </row>
    <row r="31" spans="1:16">
      <c r="A31" s="250"/>
      <c r="B31" s="246"/>
      <c r="C31" s="246"/>
      <c r="D31" s="246"/>
      <c r="E31" s="246"/>
      <c r="F31" s="246"/>
      <c r="G31" s="259"/>
      <c r="H31" s="260"/>
      <c r="I31" s="260"/>
      <c r="J31" s="261"/>
      <c r="K31" s="1123"/>
      <c r="L31" s="262" t="s">
        <v>479</v>
      </c>
      <c r="M31" s="263" t="s">
        <v>480</v>
      </c>
      <c r="N31" s="264" t="s">
        <v>481</v>
      </c>
    </row>
    <row r="32" spans="1:16" ht="27" customHeight="1">
      <c r="A32" s="250"/>
      <c r="B32" s="246"/>
      <c r="C32" s="246"/>
      <c r="D32" s="246"/>
      <c r="E32" s="246"/>
      <c r="F32" s="246"/>
      <c r="G32" s="1124" t="s">
        <v>500</v>
      </c>
      <c r="H32" s="1125"/>
      <c r="I32" s="1125"/>
      <c r="J32" s="1126"/>
      <c r="K32" s="296">
        <v>3147571</v>
      </c>
      <c r="L32" s="296">
        <v>62621</v>
      </c>
      <c r="M32" s="297">
        <v>39687</v>
      </c>
      <c r="N32" s="298">
        <v>57.8</v>
      </c>
    </row>
    <row r="33" spans="1:16" ht="13.5" customHeight="1">
      <c r="A33" s="250"/>
      <c r="B33" s="246"/>
      <c r="C33" s="246"/>
      <c r="D33" s="246"/>
      <c r="E33" s="246"/>
      <c r="F33" s="246"/>
      <c r="G33" s="1124" t="s">
        <v>501</v>
      </c>
      <c r="H33" s="1125"/>
      <c r="I33" s="1125"/>
      <c r="J33" s="1126"/>
      <c r="K33" s="296" t="s">
        <v>487</v>
      </c>
      <c r="L33" s="296" t="s">
        <v>487</v>
      </c>
      <c r="M33" s="297" t="s">
        <v>487</v>
      </c>
      <c r="N33" s="298" t="s">
        <v>487</v>
      </c>
    </row>
    <row r="34" spans="1:16" ht="27" customHeight="1">
      <c r="A34" s="250"/>
      <c r="B34" s="246"/>
      <c r="C34" s="246"/>
      <c r="D34" s="246"/>
      <c r="E34" s="246"/>
      <c r="F34" s="246"/>
      <c r="G34" s="1124" t="s">
        <v>502</v>
      </c>
      <c r="H34" s="1125"/>
      <c r="I34" s="1125"/>
      <c r="J34" s="1126"/>
      <c r="K34" s="296" t="s">
        <v>487</v>
      </c>
      <c r="L34" s="296" t="s">
        <v>487</v>
      </c>
      <c r="M34" s="297">
        <v>56</v>
      </c>
      <c r="N34" s="298" t="s">
        <v>487</v>
      </c>
    </row>
    <row r="35" spans="1:16" ht="27" customHeight="1">
      <c r="A35" s="250"/>
      <c r="B35" s="246"/>
      <c r="C35" s="246"/>
      <c r="D35" s="246"/>
      <c r="E35" s="246"/>
      <c r="F35" s="246"/>
      <c r="G35" s="1124" t="s">
        <v>503</v>
      </c>
      <c r="H35" s="1125"/>
      <c r="I35" s="1125"/>
      <c r="J35" s="1126"/>
      <c r="K35" s="296">
        <v>1543074</v>
      </c>
      <c r="L35" s="296">
        <v>30699</v>
      </c>
      <c r="M35" s="297">
        <v>13696</v>
      </c>
      <c r="N35" s="298">
        <v>124.1</v>
      </c>
    </row>
    <row r="36" spans="1:16" ht="27" customHeight="1">
      <c r="A36" s="250"/>
      <c r="B36" s="246"/>
      <c r="C36" s="246"/>
      <c r="D36" s="246"/>
      <c r="E36" s="246"/>
      <c r="F36" s="246"/>
      <c r="G36" s="1124" t="s">
        <v>504</v>
      </c>
      <c r="H36" s="1125"/>
      <c r="I36" s="1125"/>
      <c r="J36" s="1126"/>
      <c r="K36" s="296">
        <v>249806</v>
      </c>
      <c r="L36" s="296">
        <v>4970</v>
      </c>
      <c r="M36" s="297">
        <v>1733</v>
      </c>
      <c r="N36" s="298">
        <v>186.8</v>
      </c>
    </row>
    <row r="37" spans="1:16" ht="13.5" customHeight="1">
      <c r="A37" s="250"/>
      <c r="B37" s="246"/>
      <c r="C37" s="246"/>
      <c r="D37" s="246"/>
      <c r="E37" s="246"/>
      <c r="F37" s="246"/>
      <c r="G37" s="1124" t="s">
        <v>505</v>
      </c>
      <c r="H37" s="1125"/>
      <c r="I37" s="1125"/>
      <c r="J37" s="1126"/>
      <c r="K37" s="296">
        <v>6196</v>
      </c>
      <c r="L37" s="296">
        <v>123</v>
      </c>
      <c r="M37" s="297">
        <v>790</v>
      </c>
      <c r="N37" s="298">
        <v>-84.4</v>
      </c>
    </row>
    <row r="38" spans="1:16" ht="27" customHeight="1">
      <c r="A38" s="250"/>
      <c r="B38" s="246"/>
      <c r="C38" s="246"/>
      <c r="D38" s="246"/>
      <c r="E38" s="246"/>
      <c r="F38" s="246"/>
      <c r="G38" s="1127" t="s">
        <v>506</v>
      </c>
      <c r="H38" s="1128"/>
      <c r="I38" s="1128"/>
      <c r="J38" s="1129"/>
      <c r="K38" s="299">
        <v>77</v>
      </c>
      <c r="L38" s="299">
        <v>2</v>
      </c>
      <c r="M38" s="300">
        <v>1</v>
      </c>
      <c r="N38" s="301">
        <v>100</v>
      </c>
      <c r="O38" s="295"/>
    </row>
    <row r="39" spans="1:16">
      <c r="A39" s="250"/>
      <c r="B39" s="246"/>
      <c r="C39" s="246"/>
      <c r="D39" s="246"/>
      <c r="E39" s="246"/>
      <c r="F39" s="246"/>
      <c r="G39" s="1127" t="s">
        <v>507</v>
      </c>
      <c r="H39" s="1128"/>
      <c r="I39" s="1128"/>
      <c r="J39" s="1129"/>
      <c r="K39" s="302">
        <v>-87587</v>
      </c>
      <c r="L39" s="302">
        <v>-1743</v>
      </c>
      <c r="M39" s="303">
        <v>-5521</v>
      </c>
      <c r="N39" s="304">
        <v>-68.400000000000006</v>
      </c>
      <c r="O39" s="295"/>
    </row>
    <row r="40" spans="1:16" ht="27" customHeight="1">
      <c r="A40" s="250"/>
      <c r="B40" s="246"/>
      <c r="C40" s="246"/>
      <c r="D40" s="246"/>
      <c r="E40" s="246"/>
      <c r="F40" s="246"/>
      <c r="G40" s="1124" t="s">
        <v>508</v>
      </c>
      <c r="H40" s="1125"/>
      <c r="I40" s="1125"/>
      <c r="J40" s="1126"/>
      <c r="K40" s="302">
        <v>-3270482</v>
      </c>
      <c r="L40" s="302">
        <v>-65066</v>
      </c>
      <c r="M40" s="303">
        <v>-35785</v>
      </c>
      <c r="N40" s="304">
        <v>81.8</v>
      </c>
      <c r="O40" s="295"/>
    </row>
    <row r="41" spans="1:16">
      <c r="A41" s="250"/>
      <c r="B41" s="246"/>
      <c r="C41" s="246"/>
      <c r="D41" s="246"/>
      <c r="E41" s="246"/>
      <c r="F41" s="246"/>
      <c r="G41" s="1130" t="s">
        <v>281</v>
      </c>
      <c r="H41" s="1131"/>
      <c r="I41" s="1131"/>
      <c r="J41" s="1132"/>
      <c r="K41" s="296">
        <v>1588655</v>
      </c>
      <c r="L41" s="302">
        <v>31606</v>
      </c>
      <c r="M41" s="303">
        <v>14658</v>
      </c>
      <c r="N41" s="304">
        <v>115.6</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17" t="s">
        <v>477</v>
      </c>
      <c r="J49" s="1119" t="s">
        <v>512</v>
      </c>
      <c r="K49" s="1120"/>
      <c r="L49" s="1120"/>
      <c r="M49" s="1120"/>
      <c r="N49" s="1121"/>
    </row>
    <row r="50" spans="1:14">
      <c r="A50" s="250"/>
      <c r="B50" s="246"/>
      <c r="C50" s="246"/>
      <c r="D50" s="246"/>
      <c r="E50" s="246"/>
      <c r="F50" s="246"/>
      <c r="G50" s="314"/>
      <c r="H50" s="315"/>
      <c r="I50" s="1118"/>
      <c r="J50" s="316" t="s">
        <v>513</v>
      </c>
      <c r="K50" s="317" t="s">
        <v>514</v>
      </c>
      <c r="L50" s="318" t="s">
        <v>515</v>
      </c>
      <c r="M50" s="319" t="s">
        <v>516</v>
      </c>
      <c r="N50" s="320" t="s">
        <v>517</v>
      </c>
    </row>
    <row r="51" spans="1:14">
      <c r="A51" s="250"/>
      <c r="B51" s="246"/>
      <c r="C51" s="246"/>
      <c r="D51" s="246"/>
      <c r="E51" s="246"/>
      <c r="F51" s="246"/>
      <c r="G51" s="312" t="s">
        <v>518</v>
      </c>
      <c r="H51" s="313"/>
      <c r="I51" s="321">
        <v>3780756</v>
      </c>
      <c r="J51" s="322">
        <v>72188</v>
      </c>
      <c r="K51" s="323">
        <v>31.7</v>
      </c>
      <c r="L51" s="324">
        <v>50880</v>
      </c>
      <c r="M51" s="325">
        <v>7</v>
      </c>
      <c r="N51" s="326">
        <v>24.7</v>
      </c>
    </row>
    <row r="52" spans="1:14">
      <c r="A52" s="250"/>
      <c r="B52" s="246"/>
      <c r="C52" s="246"/>
      <c r="D52" s="246"/>
      <c r="E52" s="246"/>
      <c r="F52" s="246"/>
      <c r="G52" s="327"/>
      <c r="H52" s="328" t="s">
        <v>519</v>
      </c>
      <c r="I52" s="329">
        <v>2052007</v>
      </c>
      <c r="J52" s="330">
        <v>39180</v>
      </c>
      <c r="K52" s="331">
        <v>16.5</v>
      </c>
      <c r="L52" s="332">
        <v>26879</v>
      </c>
      <c r="M52" s="333">
        <v>2.4</v>
      </c>
      <c r="N52" s="334">
        <v>14.1</v>
      </c>
    </row>
    <row r="53" spans="1:14">
      <c r="A53" s="250"/>
      <c r="B53" s="246"/>
      <c r="C53" s="246"/>
      <c r="D53" s="246"/>
      <c r="E53" s="246"/>
      <c r="F53" s="246"/>
      <c r="G53" s="312" t="s">
        <v>520</v>
      </c>
      <c r="H53" s="313"/>
      <c r="I53" s="321">
        <v>5175445</v>
      </c>
      <c r="J53" s="322">
        <v>99482</v>
      </c>
      <c r="K53" s="323">
        <v>37.799999999999997</v>
      </c>
      <c r="L53" s="324">
        <v>63956</v>
      </c>
      <c r="M53" s="325">
        <v>25.7</v>
      </c>
      <c r="N53" s="326">
        <v>12.1</v>
      </c>
    </row>
    <row r="54" spans="1:14">
      <c r="A54" s="250"/>
      <c r="B54" s="246"/>
      <c r="C54" s="246"/>
      <c r="D54" s="246"/>
      <c r="E54" s="246"/>
      <c r="F54" s="246"/>
      <c r="G54" s="327"/>
      <c r="H54" s="328" t="s">
        <v>519</v>
      </c>
      <c r="I54" s="329">
        <v>4041249</v>
      </c>
      <c r="J54" s="330">
        <v>77680</v>
      </c>
      <c r="K54" s="331">
        <v>98.3</v>
      </c>
      <c r="L54" s="332">
        <v>29239</v>
      </c>
      <c r="M54" s="333">
        <v>8.8000000000000007</v>
      </c>
      <c r="N54" s="334">
        <v>89.5</v>
      </c>
    </row>
    <row r="55" spans="1:14">
      <c r="A55" s="250"/>
      <c r="B55" s="246"/>
      <c r="C55" s="246"/>
      <c r="D55" s="246"/>
      <c r="E55" s="246"/>
      <c r="F55" s="246"/>
      <c r="G55" s="312" t="s">
        <v>521</v>
      </c>
      <c r="H55" s="313"/>
      <c r="I55" s="321">
        <v>3566257</v>
      </c>
      <c r="J55" s="322">
        <v>69213</v>
      </c>
      <c r="K55" s="323">
        <v>-30.4</v>
      </c>
      <c r="L55" s="324">
        <v>66255</v>
      </c>
      <c r="M55" s="325">
        <v>3.6</v>
      </c>
      <c r="N55" s="326">
        <v>-34</v>
      </c>
    </row>
    <row r="56" spans="1:14">
      <c r="A56" s="250"/>
      <c r="B56" s="246"/>
      <c r="C56" s="246"/>
      <c r="D56" s="246"/>
      <c r="E56" s="246"/>
      <c r="F56" s="246"/>
      <c r="G56" s="327"/>
      <c r="H56" s="328" t="s">
        <v>519</v>
      </c>
      <c r="I56" s="329">
        <v>2095056</v>
      </c>
      <c r="J56" s="330">
        <v>40660</v>
      </c>
      <c r="K56" s="331">
        <v>-47.7</v>
      </c>
      <c r="L56" s="332">
        <v>31822</v>
      </c>
      <c r="M56" s="333">
        <v>8.8000000000000007</v>
      </c>
      <c r="N56" s="334">
        <v>-56.5</v>
      </c>
    </row>
    <row r="57" spans="1:14">
      <c r="A57" s="250"/>
      <c r="B57" s="246"/>
      <c r="C57" s="246"/>
      <c r="D57" s="246"/>
      <c r="E57" s="246"/>
      <c r="F57" s="246"/>
      <c r="G57" s="312" t="s">
        <v>522</v>
      </c>
      <c r="H57" s="313"/>
      <c r="I57" s="321">
        <v>1690011</v>
      </c>
      <c r="J57" s="322">
        <v>33160</v>
      </c>
      <c r="K57" s="323">
        <v>-52.1</v>
      </c>
      <c r="L57" s="324">
        <v>54227</v>
      </c>
      <c r="M57" s="325">
        <v>-18.2</v>
      </c>
      <c r="N57" s="326">
        <v>-33.9</v>
      </c>
    </row>
    <row r="58" spans="1:14">
      <c r="A58" s="250"/>
      <c r="B58" s="246"/>
      <c r="C58" s="246"/>
      <c r="D58" s="246"/>
      <c r="E58" s="246"/>
      <c r="F58" s="246"/>
      <c r="G58" s="327"/>
      <c r="H58" s="328" t="s">
        <v>519</v>
      </c>
      <c r="I58" s="329">
        <v>1255665</v>
      </c>
      <c r="J58" s="330">
        <v>24638</v>
      </c>
      <c r="K58" s="331">
        <v>-39.4</v>
      </c>
      <c r="L58" s="332">
        <v>29694</v>
      </c>
      <c r="M58" s="333">
        <v>-6.7</v>
      </c>
      <c r="N58" s="334">
        <v>-32.700000000000003</v>
      </c>
    </row>
    <row r="59" spans="1:14">
      <c r="A59" s="250"/>
      <c r="B59" s="246"/>
      <c r="C59" s="246"/>
      <c r="D59" s="246"/>
      <c r="E59" s="246"/>
      <c r="F59" s="246"/>
      <c r="G59" s="312" t="s">
        <v>523</v>
      </c>
      <c r="H59" s="313"/>
      <c r="I59" s="321">
        <v>1853884</v>
      </c>
      <c r="J59" s="322">
        <v>36883</v>
      </c>
      <c r="K59" s="323">
        <v>11.2</v>
      </c>
      <c r="L59" s="324">
        <v>57295</v>
      </c>
      <c r="M59" s="325">
        <v>5.7</v>
      </c>
      <c r="N59" s="326">
        <v>5.5</v>
      </c>
    </row>
    <row r="60" spans="1:14">
      <c r="A60" s="250"/>
      <c r="B60" s="246"/>
      <c r="C60" s="246"/>
      <c r="D60" s="246"/>
      <c r="E60" s="246"/>
      <c r="F60" s="246"/>
      <c r="G60" s="327"/>
      <c r="H60" s="328" t="s">
        <v>519</v>
      </c>
      <c r="I60" s="335">
        <v>1430773</v>
      </c>
      <c r="J60" s="330">
        <v>28465</v>
      </c>
      <c r="K60" s="331">
        <v>15.5</v>
      </c>
      <c r="L60" s="332">
        <v>32771</v>
      </c>
      <c r="M60" s="333">
        <v>10.4</v>
      </c>
      <c r="N60" s="334">
        <v>5.0999999999999996</v>
      </c>
    </row>
    <row r="61" spans="1:14">
      <c r="A61" s="250"/>
      <c r="B61" s="246"/>
      <c r="C61" s="246"/>
      <c r="D61" s="246"/>
      <c r="E61" s="246"/>
      <c r="F61" s="246"/>
      <c r="G61" s="312" t="s">
        <v>524</v>
      </c>
      <c r="H61" s="336"/>
      <c r="I61" s="337">
        <v>3213271</v>
      </c>
      <c r="J61" s="338">
        <v>62185</v>
      </c>
      <c r="K61" s="339">
        <v>-0.4</v>
      </c>
      <c r="L61" s="340">
        <v>58523</v>
      </c>
      <c r="M61" s="341">
        <v>4.8</v>
      </c>
      <c r="N61" s="326">
        <v>-5.2</v>
      </c>
    </row>
    <row r="62" spans="1:14">
      <c r="A62" s="250"/>
      <c r="B62" s="246"/>
      <c r="C62" s="246"/>
      <c r="D62" s="246"/>
      <c r="E62" s="246"/>
      <c r="F62" s="246"/>
      <c r="G62" s="327"/>
      <c r="H62" s="328" t="s">
        <v>519</v>
      </c>
      <c r="I62" s="329">
        <v>2174950</v>
      </c>
      <c r="J62" s="330">
        <v>42125</v>
      </c>
      <c r="K62" s="331">
        <v>8.6</v>
      </c>
      <c r="L62" s="332">
        <v>30081</v>
      </c>
      <c r="M62" s="333">
        <v>4.7</v>
      </c>
      <c r="N62" s="334">
        <v>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2" t="s">
        <v>3</v>
      </c>
      <c r="D47" s="1142"/>
      <c r="E47" s="1143"/>
      <c r="F47" s="11">
        <v>29.99</v>
      </c>
      <c r="G47" s="12">
        <v>32.479999999999997</v>
      </c>
      <c r="H47" s="12">
        <v>40.81</v>
      </c>
      <c r="I47" s="12">
        <v>44.09</v>
      </c>
      <c r="J47" s="13">
        <v>48.43</v>
      </c>
    </row>
    <row r="48" spans="2:10" ht="57.75" customHeight="1">
      <c r="B48" s="14"/>
      <c r="C48" s="1144" t="s">
        <v>4</v>
      </c>
      <c r="D48" s="1144"/>
      <c r="E48" s="1145"/>
      <c r="F48" s="15">
        <v>3.2</v>
      </c>
      <c r="G48" s="16">
        <v>4.08</v>
      </c>
      <c r="H48" s="16">
        <v>4.62</v>
      </c>
      <c r="I48" s="16">
        <v>5.83</v>
      </c>
      <c r="J48" s="17">
        <v>4.46</v>
      </c>
    </row>
    <row r="49" spans="2:10" ht="57.75" customHeight="1" thickBot="1">
      <c r="B49" s="18"/>
      <c r="C49" s="1146" t="s">
        <v>5</v>
      </c>
      <c r="D49" s="1146"/>
      <c r="E49" s="1147"/>
      <c r="F49" s="19">
        <v>6.15</v>
      </c>
      <c r="G49" s="20">
        <v>5.04</v>
      </c>
      <c r="H49" s="20">
        <v>8.68</v>
      </c>
      <c r="I49" s="20">
        <v>3.99</v>
      </c>
      <c r="J49" s="21">
        <v>1.94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2018-02-27T04:27:20Z</cp:lastPrinted>
  <dcterms:created xsi:type="dcterms:W3CDTF">2018-01-24T06:06:21Z</dcterms:created>
  <dcterms:modified xsi:type="dcterms:W3CDTF">2018-04-12T00:39:45Z</dcterms:modified>
  <cp:category/>
</cp:coreProperties>
</file>